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<sst xmlns="http://schemas.openxmlformats.org/spreadsheetml/2006/main" count="169" uniqueCount="124">
  <si>
    <t>西藏自治区林芝市2021年全区巩固拓展脱贫攻坚财政涉农资金整合表</t>
  </si>
  <si>
    <t>单位：万元</t>
  </si>
  <si>
    <t>序号</t>
  </si>
  <si>
    <t xml:space="preserve"> 项目名称</t>
  </si>
  <si>
    <t>自治区下达文号</t>
  </si>
  <si>
    <t>市级下达指标号</t>
  </si>
  <si>
    <t>实际下达金额</t>
  </si>
  <si>
    <t>其中</t>
  </si>
  <si>
    <t>小计</t>
  </si>
  <si>
    <t>巴宜区</t>
  </si>
  <si>
    <t>米林县</t>
  </si>
  <si>
    <t>朗县</t>
  </si>
  <si>
    <t>工布江达县</t>
  </si>
  <si>
    <t>波密县</t>
  </si>
  <si>
    <t>察隅县</t>
  </si>
  <si>
    <t>墨脱县</t>
  </si>
  <si>
    <t>市本级</t>
  </si>
  <si>
    <t>备注</t>
  </si>
  <si>
    <t>实际统筹整合规模</t>
  </si>
  <si>
    <t>资金合计</t>
  </si>
  <si>
    <t>纳入统筹整合总规模</t>
  </si>
  <si>
    <t>一、中央资金小计</t>
  </si>
  <si>
    <t xml:space="preserve">     其中：实际统筹整合总规模</t>
  </si>
  <si>
    <t>衔接推进乡村振兴补助资金</t>
  </si>
  <si>
    <t>A、发展资金</t>
  </si>
  <si>
    <t>藏财农指〔2021〕14号</t>
  </si>
  <si>
    <t>林财农指〔2021〕28号      林财农指〔2021〕34号</t>
  </si>
  <si>
    <t>B、少数民族发展资金（含兴边富民）</t>
  </si>
  <si>
    <t>C、以工代赈资金</t>
  </si>
  <si>
    <t>D、欠发达农场扶贫支出方向</t>
  </si>
  <si>
    <t xml:space="preserve">藏财农指〔2021〕17号 </t>
  </si>
  <si>
    <t>林财农指﹝2021﹞37号</t>
  </si>
  <si>
    <t>E、欠发达林场扶贫支出方向</t>
  </si>
  <si>
    <t>水利发展资金总规模</t>
  </si>
  <si>
    <t>藏财农指〔2021〕13号</t>
  </si>
  <si>
    <t>林财农指﹝2021﹞42号</t>
  </si>
  <si>
    <t>其中：实际整合</t>
  </si>
  <si>
    <t>农业生产发展资金</t>
  </si>
  <si>
    <t>总规模(A,包含该项资金的全部支出方向)</t>
  </si>
  <si>
    <t>藏财农指〔2021〕19号</t>
  </si>
  <si>
    <t>林财农指〔2021〕35号 林财农指〔2021〕38号 林财农指〔2021〕43号 林财农指〔2021〕45号  林财农指〔2021〕50号</t>
  </si>
  <si>
    <t>★耕地地力保护补贴(B1)</t>
  </si>
  <si>
    <t>其中（B）:</t>
  </si>
  <si>
    <t>林财农指〔2021〕35号</t>
  </si>
  <si>
    <t>★农机购置补贴(B2)</t>
  </si>
  <si>
    <t>林财农指〔2021〕43号</t>
  </si>
  <si>
    <t>★支持适度规模经营(B3)</t>
  </si>
  <si>
    <t>★有机肥替代(B4)</t>
  </si>
  <si>
    <t>★农机深耕深松(B5)</t>
  </si>
  <si>
    <t>★产业兴村强县示范行动(B6)</t>
  </si>
  <si>
    <t>★现代农业产业园(B8)</t>
  </si>
  <si>
    <t>林财农指﹝2021﹞45号</t>
  </si>
  <si>
    <t>★耕地休耕(B9)</t>
  </si>
  <si>
    <t>扣除B后的资金规模（C=A-B）</t>
  </si>
  <si>
    <t>林业改革发展资金</t>
  </si>
  <si>
    <t xml:space="preserve">藏财资环指〔2021〕16号                         </t>
  </si>
  <si>
    <t>其中（B）：森林资源管护及相关试点资金</t>
  </si>
  <si>
    <t>农田建设补助资金总规模</t>
  </si>
  <si>
    <t>农村综合改革转移支付总规模</t>
  </si>
  <si>
    <t>藏财农指〔2021〕29号</t>
  </si>
  <si>
    <t>林财农指﹝2021﹞51号</t>
  </si>
  <si>
    <t>林业生态保护恢复资金</t>
  </si>
  <si>
    <t>其中：草原生态修复治理补助资金部分</t>
  </si>
  <si>
    <t>农村环境整治资金总规模</t>
  </si>
  <si>
    <t>车辆购置税收入补助地方用于一般公路建设项目资金总规模（支持农村公路部分）</t>
  </si>
  <si>
    <t xml:space="preserve">藏财经指〔2021〕46号
</t>
  </si>
  <si>
    <t>林财经指〔2021〕38号</t>
  </si>
  <si>
    <t>农村危房改造补助资金</t>
  </si>
  <si>
    <t>藏财社指〔2021〕42号</t>
  </si>
  <si>
    <t>中央专项彩票公益金支持扶贫资金</t>
  </si>
  <si>
    <t>产粮大县奖励资金总规模</t>
  </si>
  <si>
    <t>生猪（牛羊）调出大县奖励资金</t>
  </si>
  <si>
    <t>农业资源及生态保护补助资金总规模（对农民的直接补贴除外）</t>
  </si>
  <si>
    <t>林财农指〔2021〕9号</t>
  </si>
  <si>
    <t>藏财农指〔2021〕15号</t>
  </si>
  <si>
    <t>林财农指﹝2021﹞29号</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</si>
  <si>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</si>
  <si>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</si>
  <si>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</si>
  <si>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</si>
  <si>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其中：实际纳入统筹整合部分</t>
  </si>
  <si>
    <t>⑴农村扶贫公路中央基建投资</t>
  </si>
  <si>
    <t>⑵重大水利工程专项中央基建投资</t>
  </si>
  <si>
    <t>⑶农村电网改造升级工程中央基建投资</t>
  </si>
  <si>
    <t>⑷以工代赈示范工程中央基建投资</t>
  </si>
  <si>
    <t>藏财建指〔2021〕73号</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</si>
  <si>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</si>
  <si>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</si>
  <si>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</si>
  <si>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⑻农业生产发展（产业融合）专项中央基建投资</t>
  </si>
  <si>
    <t>⑼农村人居环境整治专项中央基建投资</t>
  </si>
  <si>
    <t>藏财建指〔2021〕55号</t>
  </si>
  <si>
    <t>林财经指〔2021〕37号</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</si>
  <si>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</si>
  <si>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</si>
  <si>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</si>
  <si>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</si>
  <si>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</si>
  <si>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</si>
  <si>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</si>
  <si>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</si>
  <si>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</si>
  <si>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</si>
  <si>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</si>
  <si>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</si>
  <si>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</si>
  <si>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发展资金</t>
  </si>
  <si>
    <t>少数民族资金</t>
  </si>
  <si>
    <t>以工代赈资金</t>
  </si>
  <si>
    <t>农业生产发展金总规模（含农牧民技能培训）</t>
  </si>
  <si>
    <t>藏财农指〔2021〕23号</t>
  </si>
  <si>
    <t>林财农指﹝2021﹞52号、57号</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</si>
  <si>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</si>
  <si>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</si>
  <si>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</si>
  <si>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</si>
  <si>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</si>
  <si>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藏财预指〔2020〕65号</t>
  </si>
  <si>
    <t>林财预指﹝2021﹞9号</t>
  </si>
  <si>
    <t>藏财预指〔2021〕6号</t>
  </si>
  <si>
    <t>应用技术研究与开发专项资金（原农科三费）（纳入统筹整合部分）</t>
  </si>
  <si>
    <t>三、市级资金小计</t>
  </si>
  <si>
    <t>四、县（区）资金小计</t>
  </si>
  <si>
    <t>以前年度生态岗位结转资金</t>
  </si>
</sst>
</file>

<file path=xl/styles.xml><?xml version="1.0" encoding="utf-8"?>
<styleSheet xmlns="http://schemas.openxmlformats.org/spreadsheetml/2006/main">
  <numFmts count="21">
    <numFmt numFmtId="176" formatCode="&quot;$&quot;\ #,##0.00_-;[Red]&quot;$&quot;\ #,##0.00\-"/>
    <numFmt numFmtId="177" formatCode="\$#,##0.00;\(\$#,##0.00\)"/>
    <numFmt numFmtId="42" formatCode="_ &quot;￥&quot;* #,##0_ ;_ &quot;￥&quot;* \-#,##0_ ;_ &quot;￥&quot;* &quot;-&quot;_ ;_ @_ "/>
    <numFmt numFmtId="43" formatCode="_ * #,##0.00_ ;_ * \-#,##0.00_ ;_ * &quot;-&quot;??_ ;_ @_ "/>
    <numFmt numFmtId="178" formatCode="yy\.mm\.dd"/>
    <numFmt numFmtId="44" formatCode="_ &quot;￥&quot;* #,##0.00_ ;_ &quot;￥&quot;* \-#,##0.00_ ;_ &quot;￥&quot;* &quot;-&quot;??_ ;_ @_ "/>
    <numFmt numFmtId="41" formatCode="_ * #,##0_ ;_ * \-#,##0_ ;_ * &quot;-&quot;_ ;_ @_ "/>
    <numFmt numFmtId="179" formatCode="#,##0.0_);\(#,##0.0\)"/>
    <numFmt numFmtId="180" formatCode="_(&quot;$&quot;* #,##0_);_(&quot;$&quot;* \(#,##0\);_(&quot;$&quot;* &quot;-&quot;_);_(@_)"/>
    <numFmt numFmtId="181" formatCode="#,##0;\(#,##0\)"/>
    <numFmt numFmtId="182" formatCode="_-&quot;$&quot;\ * #,##0.00_-;_-&quot;$&quot;\ * #,##0.00\-;_-&quot;$&quot;\ * &quot;-&quot;??_-;_-@_-"/>
    <numFmt numFmtId="183" formatCode="\$#,##0;\(\$#,##0\)"/>
    <numFmt numFmtId="184" formatCode="_-&quot;$&quot;\ * #,##0_-;_-&quot;$&quot;\ * #,##0\-;_-&quot;$&quot;\ * &quot;-&quot;_-;_-@_-"/>
    <numFmt numFmtId="185" formatCode="_(&quot;$&quot;* #,##0.00_);_(&quot;$&quot;* \(#,##0.00\);_(&quot;$&quot;* &quot;-&quot;??_);_(@_)"/>
    <numFmt numFmtId="186" formatCode="_-* #,##0_-;\-* #,##0_-;_-* &quot;-&quot;_-;_-@_-"/>
    <numFmt numFmtId="187" formatCode="_-* #,##0.00_-;\-* #,##0.00_-;_-* &quot;-&quot;??_-;_-@_-"/>
    <numFmt numFmtId="188" formatCode="&quot;$&quot;#,##0_);[Red]\(&quot;$&quot;#,##0\)"/>
    <numFmt numFmtId="189" formatCode="&quot;$&quot;#,##0.00_);[Red]\(&quot;$&quot;#,##0.00\)"/>
    <numFmt numFmtId="190" formatCode="&quot;$&quot;\ #,##0_-;[Red]&quot;$&quot;\ #,##0\-"/>
    <numFmt numFmtId="191" formatCode="#\ ??/??"/>
    <numFmt numFmtId="192" formatCode="#,##0.00_);[Red]\(#,##0.00\)"/>
  </numFmts>
  <fonts count="89">
    <font>
      <sz val="11"/>
      <color theme="1"/>
      <name val="宋体"/>
      <charset val="134"/>
      <scheme val="minor"/>
    </font>
    <font>
      <sz val="10"/>
      <name val="仿宋"/>
      <charset val="134"/>
    </font>
    <font>
      <b/>
      <sz val="9"/>
      <name val="宋体"/>
      <charset val="134"/>
      <scheme val="minor"/>
    </font>
    <font>
      <sz val="9"/>
      <name val="宋体"/>
      <charset val="134"/>
      <scheme val="minor"/>
    </font>
    <font>
      <b/>
      <sz val="9"/>
      <color theme="1"/>
      <name val="宋体"/>
      <charset val="134"/>
      <scheme val="minor"/>
    </font>
    <font>
      <sz val="9"/>
      <color theme="1"/>
      <name val="宋体"/>
      <charset val="134"/>
      <scheme val="minor"/>
    </font>
    <font>
      <sz val="10"/>
      <color theme="1"/>
      <name val="仿宋"/>
      <charset val="134"/>
    </font>
    <font>
      <b/>
      <sz val="18"/>
      <name val="仿宋"/>
      <charset val="134"/>
    </font>
    <font>
      <b/>
      <sz val="10"/>
      <name val="宋体"/>
      <charset val="134"/>
      <scheme val="minor"/>
    </font>
    <font>
      <sz val="9"/>
      <color indexed="8"/>
      <name val="宋体"/>
      <charset val="134"/>
      <scheme val="minor"/>
    </font>
    <font>
      <sz val="10"/>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b/>
      <sz val="10"/>
      <color rgb="FFFF0000"/>
      <name val="宋体"/>
      <charset val="134"/>
      <scheme val="minor"/>
    </font>
    <font>
      <sz val="9"/>
      <color rgb="FFFF0000"/>
      <name val="宋体"/>
      <charset val="134"/>
      <scheme val="minor"/>
    </font>
    <font>
      <b/>
      <sz val="9"/>
      <color indexed="8"/>
      <name val="宋体"/>
      <charset val="134"/>
      <scheme val="minor"/>
    </font>
    <font>
      <b/>
      <sz val="9"/>
      <color rgb="FFFF0000"/>
      <name val="宋体"/>
      <charset val="134"/>
      <scheme val="minor"/>
    </font>
    <font>
      <b/>
      <sz val="10"/>
      <color theme="1"/>
      <name val="宋体"/>
      <charset val="134"/>
      <scheme val="minor"/>
    </font>
    <font>
      <sz val="8"/>
      <name val="Arial"/>
      <charset val="134"/>
    </font>
    <font>
      <sz val="11"/>
      <color theme="0"/>
      <name val="宋体"/>
      <charset val="0"/>
      <scheme val="minor"/>
    </font>
    <font>
      <sz val="11"/>
      <color indexed="62"/>
      <name val="宋体"/>
      <charset val="134"/>
    </font>
    <font>
      <b/>
      <sz val="11"/>
      <color indexed="52"/>
      <name val="宋体"/>
      <charset val="134"/>
    </font>
    <font>
      <sz val="11"/>
      <color indexed="8"/>
      <name val="宋体"/>
      <charset val="134"/>
    </font>
    <font>
      <b/>
      <sz val="12"/>
      <name val="Arial"/>
      <charset val="134"/>
    </font>
    <font>
      <b/>
      <sz val="11"/>
      <color indexed="8"/>
      <name val="宋体"/>
      <charset val="134"/>
    </font>
    <font>
      <sz val="12"/>
      <name val="Times New Roman"/>
      <charset val="134"/>
    </font>
    <font>
      <sz val="11"/>
      <color theme="1"/>
      <name val="宋体"/>
      <charset val="0"/>
      <scheme val="minor"/>
    </font>
    <font>
      <sz val="11"/>
      <color theme="1"/>
      <name val="宋体"/>
      <charset val="134"/>
      <scheme val="minor"/>
    </font>
    <font>
      <b/>
      <sz val="11"/>
      <color indexed="63"/>
      <name val="宋体"/>
      <charset val="134"/>
    </font>
    <font>
      <sz val="11"/>
      <color rgb="FF3F3F76"/>
      <name val="宋体"/>
      <charset val="0"/>
      <scheme val="minor"/>
    </font>
    <font>
      <sz val="10"/>
      <name val="Arial"/>
      <charset val="134"/>
    </font>
    <font>
      <sz val="10"/>
      <name val="Helv"/>
      <charset val="134"/>
    </font>
    <font>
      <sz val="11"/>
      <color indexed="20"/>
      <name val="宋体"/>
      <charset val="134"/>
    </font>
    <font>
      <sz val="11"/>
      <color indexed="9"/>
      <name val="宋体"/>
      <charset val="134"/>
    </font>
    <font>
      <sz val="12"/>
      <color indexed="9"/>
      <name val="宋体"/>
      <charset val="134"/>
    </font>
    <font>
      <sz val="11"/>
      <color rgb="FF9C0006"/>
      <name val="宋体"/>
      <charset val="0"/>
      <scheme val="minor"/>
    </font>
    <font>
      <sz val="10"/>
      <name val="Times New Roman"/>
      <charset val="134"/>
    </font>
    <font>
      <sz val="12"/>
      <color indexed="8"/>
      <name val="宋体"/>
      <charset val="134"/>
    </font>
    <font>
      <sz val="8"/>
      <name val="Times New Roman"/>
      <charset val="134"/>
    </font>
    <font>
      <u/>
      <sz val="11"/>
      <color rgb="FF0000FF"/>
      <name val="宋体"/>
      <charset val="0"/>
      <scheme val="minor"/>
    </font>
    <font>
      <b/>
      <sz val="12"/>
      <color indexed="8"/>
      <name val="宋体"/>
      <charset val="134"/>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sz val="10"/>
      <name val="Geneva"/>
      <charset val="134"/>
    </font>
    <font>
      <i/>
      <sz val="11"/>
      <color rgb="FF7F7F7F"/>
      <name val="宋体"/>
      <charset val="0"/>
      <scheme val="minor"/>
    </font>
    <font>
      <b/>
      <sz val="15"/>
      <color theme="3"/>
      <name val="宋体"/>
      <charset val="134"/>
      <scheme val="minor"/>
    </font>
    <font>
      <sz val="12"/>
      <color indexed="16"/>
      <name val="宋体"/>
      <charset val="134"/>
    </font>
    <font>
      <b/>
      <sz val="13"/>
      <color theme="3"/>
      <name val="宋体"/>
      <charset val="134"/>
      <scheme val="minor"/>
    </font>
    <font>
      <sz val="12"/>
      <name val="Helv"/>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b/>
      <sz val="18"/>
      <color indexed="56"/>
      <name val="宋体"/>
      <charset val="134"/>
    </font>
    <font>
      <b/>
      <sz val="15"/>
      <color indexed="62"/>
      <name val="宋体"/>
      <charset val="134"/>
    </font>
    <font>
      <b/>
      <sz val="15"/>
      <color indexed="56"/>
      <name val="宋体"/>
      <charset val="134"/>
    </font>
    <font>
      <b/>
      <sz val="10"/>
      <name val="Tms Rmn"/>
      <charset val="134"/>
    </font>
    <font>
      <b/>
      <sz val="10"/>
      <name val="MS Sans Serif"/>
      <charset val="134"/>
    </font>
    <font>
      <b/>
      <sz val="11"/>
      <color indexed="56"/>
      <name val="宋体"/>
      <charset val="134"/>
    </font>
    <font>
      <b/>
      <sz val="9"/>
      <name val="Arial"/>
      <charset val="134"/>
    </font>
    <font>
      <sz val="10"/>
      <name val="MS Sans Serif"/>
      <charset val="134"/>
    </font>
    <font>
      <b/>
      <sz val="11"/>
      <color indexed="62"/>
      <name val="宋体"/>
      <charset val="134"/>
    </font>
    <font>
      <b/>
      <sz val="11"/>
      <color indexed="53"/>
      <name val="宋体"/>
      <charset val="134"/>
    </font>
    <font>
      <sz val="11"/>
      <color indexed="17"/>
      <name val="宋体"/>
      <charset val="134"/>
    </font>
    <font>
      <sz val="9"/>
      <name val="宋体"/>
      <charset val="134"/>
    </font>
    <font>
      <sz val="11"/>
      <color theme="1"/>
      <name val="Tahoma"/>
      <charset val="134"/>
    </font>
    <font>
      <b/>
      <sz val="18"/>
      <color indexed="62"/>
      <name val="宋体"/>
      <charset val="134"/>
    </font>
    <font>
      <sz val="11"/>
      <color indexed="60"/>
      <name val="宋体"/>
      <charset val="134"/>
    </font>
    <font>
      <sz val="7"/>
      <name val="Small Fonts"/>
      <charset val="134"/>
    </font>
    <font>
      <sz val="12"/>
      <color indexed="17"/>
      <name val="宋体"/>
      <charset val="134"/>
    </font>
    <font>
      <sz val="12"/>
      <color indexed="9"/>
      <name val="Helv"/>
      <charset val="134"/>
    </font>
    <font>
      <b/>
      <sz val="10"/>
      <name val="Arial"/>
      <charset val="134"/>
    </font>
    <font>
      <sz val="10"/>
      <color indexed="8"/>
      <name val="MS Sans Serif"/>
      <charset val="134"/>
    </font>
    <font>
      <b/>
      <sz val="13"/>
      <color indexed="62"/>
      <name val="宋体"/>
      <charset val="134"/>
    </font>
    <font>
      <b/>
      <sz val="13"/>
      <color indexed="56"/>
      <name val="宋体"/>
      <charset val="134"/>
    </font>
    <font>
      <b/>
      <sz val="14"/>
      <name val="楷体"/>
      <charset val="134"/>
    </font>
    <font>
      <sz val="10"/>
      <name val="楷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67">
    <fill>
      <patternFill patternType="none"/>
    </fill>
    <fill>
      <patternFill patternType="gray125"/>
    </fill>
    <fill>
      <patternFill patternType="solid">
        <fgColor theme="0"/>
        <bgColor indexed="64"/>
      </patternFill>
    </fill>
    <fill>
      <patternFill patternType="solid">
        <fgColor theme="0"/>
        <bgColor indexed="13"/>
      </patternFill>
    </fill>
    <fill>
      <patternFill patternType="solid">
        <fgColor indexed="26"/>
        <bgColor indexed="64"/>
      </patternFill>
    </fill>
    <fill>
      <patternFill patternType="solid">
        <fgColor theme="5"/>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31"/>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5"/>
        <bgColor indexed="64"/>
      </patternFill>
    </fill>
    <fill>
      <patternFill patternType="solid">
        <fgColor rgb="FFFFFFCC"/>
        <bgColor indexed="64"/>
      </patternFill>
    </fill>
    <fill>
      <patternFill patternType="solid">
        <fgColor indexed="29"/>
        <bgColor indexed="64"/>
      </patternFill>
    </fill>
    <fill>
      <patternFill patternType="solid">
        <fgColor indexed="5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lightUp">
        <fgColor indexed="9"/>
        <bgColor indexed="22"/>
      </patternFill>
    </fill>
    <fill>
      <patternFill patternType="solid">
        <fgColor theme="7"/>
        <bgColor indexed="64"/>
      </patternFill>
    </fill>
    <fill>
      <patternFill patternType="solid">
        <fgColor indexed="44"/>
        <bgColor indexed="64"/>
      </patternFill>
    </fill>
    <fill>
      <patternFill patternType="solid">
        <fgColor indexed="62"/>
        <bgColor indexed="64"/>
      </patternFill>
    </fill>
    <fill>
      <patternFill patternType="solid">
        <fgColor theme="8"/>
        <bgColor indexed="64"/>
      </patternFill>
    </fill>
    <fill>
      <patternFill patternType="solid">
        <fgColor indexed="27"/>
        <bgColor indexed="64"/>
      </patternFill>
    </fill>
    <fill>
      <patternFill patternType="solid">
        <fgColor indexed="46"/>
        <bgColor indexed="64"/>
      </patternFill>
    </fill>
    <fill>
      <patternFill patternType="solid">
        <fgColor indexed="4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15"/>
        <bgColor indexed="64"/>
      </patternFill>
    </fill>
    <fill>
      <patternFill patternType="solid">
        <fgColor rgb="FFF2F2F2"/>
        <bgColor indexed="64"/>
      </patternFill>
    </fill>
    <fill>
      <patternFill patternType="solid">
        <fgColor indexed="25"/>
        <bgColor indexed="64"/>
      </patternFill>
    </fill>
    <fill>
      <patternFill patternType="solid">
        <fgColor rgb="FFA5A5A5"/>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5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indexed="57"/>
        <bgColor indexed="64"/>
      </patternFill>
    </fill>
    <fill>
      <patternFill patternType="solid">
        <fgColor theme="9" tint="0.399975585192419"/>
        <bgColor indexed="64"/>
      </patternFill>
    </fill>
    <fill>
      <patternFill patternType="solid">
        <fgColor indexed="53"/>
        <bgColor indexed="64"/>
      </patternFill>
    </fill>
    <fill>
      <patternFill patternType="solid">
        <fgColor indexed="11"/>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gray0625"/>
    </fill>
    <fill>
      <patternFill patternType="mediumGray">
        <fgColor indexed="22"/>
      </patternFill>
    </fill>
    <fill>
      <patternFill patternType="solid">
        <fgColor indexed="43"/>
        <bgColor indexed="64"/>
      </patternFill>
    </fill>
    <fill>
      <patternFill patternType="solid">
        <fgColor indexed="12"/>
        <bgColor indexed="64"/>
      </patternFill>
    </fill>
    <fill>
      <patternFill patternType="lightUp">
        <fgColor indexed="9"/>
        <bgColor indexed="55"/>
      </patternFill>
    </fill>
    <fill>
      <patternFill patternType="lightUp">
        <fgColor indexed="9"/>
        <bgColor indexed="29"/>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bottom style="medium">
        <color indexed="49"/>
      </bottom>
      <diagonal/>
    </border>
    <border>
      <left/>
      <right/>
      <top/>
      <bottom style="thick">
        <color indexed="62"/>
      </bottom>
      <diagonal/>
    </border>
    <border>
      <left/>
      <right/>
      <top/>
      <bottom style="medium">
        <color indexed="30"/>
      </bottom>
      <diagonal/>
    </border>
    <border>
      <left/>
      <right/>
      <top/>
      <bottom style="medium">
        <color indexed="44"/>
      </bottom>
      <diagonal/>
    </border>
    <border>
      <left/>
      <right/>
      <top/>
      <bottom style="medium">
        <color auto="1"/>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415">
    <xf numFmtId="0" fontId="0" fillId="0" borderId="0"/>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42" fontId="28" fillId="0" borderId="0" applyFont="0" applyFill="0" applyBorder="0" applyAlignment="0" applyProtection="0">
      <alignment vertical="center"/>
    </xf>
    <xf numFmtId="0" fontId="19" fillId="4" borderId="1" applyNumberFormat="0" applyBorder="0" applyAlignment="0" applyProtection="0"/>
    <xf numFmtId="0" fontId="21" fillId="6" borderId="16" applyProtection="0">
      <alignment vertical="center"/>
    </xf>
    <xf numFmtId="0" fontId="23" fillId="12" borderId="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7" fillId="11" borderId="0" applyNumberFormat="0" applyBorder="0" applyAlignment="0" applyProtection="0">
      <alignment vertical="center"/>
    </xf>
    <xf numFmtId="0" fontId="30" fillId="13" borderId="21" applyNumberFormat="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33" fillId="15" borderId="0" applyNumberFormat="0" applyBorder="0" applyAlignment="0" applyProtection="0">
      <alignment vertical="center"/>
    </xf>
    <xf numFmtId="0" fontId="22" fillId="7" borderId="16" applyProtection="0">
      <alignment vertical="center"/>
    </xf>
    <xf numFmtId="0" fontId="34" fillId="17"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44" fontId="28" fillId="0" borderId="0" applyFont="0" applyFill="0" applyBorder="0" applyAlignment="0"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39" fillId="0" borderId="0">
      <alignment horizontal="center" wrapText="1"/>
      <protection locked="0"/>
    </xf>
    <xf numFmtId="41" fontId="28" fillId="0" borderId="0" applyFont="0" applyFill="0" applyBorder="0" applyAlignment="0" applyProtection="0">
      <alignment vertical="center"/>
    </xf>
    <xf numFmtId="0" fontId="38" fillId="8" borderId="0"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7" fillId="21" borderId="0" applyNumberFormat="0" applyBorder="0" applyAlignment="0" applyProtection="0">
      <alignment vertical="center"/>
    </xf>
    <xf numFmtId="0" fontId="36" fillId="19"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19" fillId="4" borderId="1" applyNumberFormat="0" applyBorder="0" applyAlignment="0" applyProtection="0"/>
    <xf numFmtId="0" fontId="40" fillId="0" borderId="0" applyNumberFormat="0" applyFill="0" applyBorder="0" applyAlignment="0" applyProtection="0">
      <alignment vertical="center"/>
    </xf>
    <xf numFmtId="0" fontId="25" fillId="0" borderId="18" applyProtection="0">
      <alignment vertical="center"/>
    </xf>
    <xf numFmtId="0" fontId="24" fillId="0" borderId="14">
      <alignment horizontal="left" vertical="center"/>
    </xf>
    <xf numFmtId="178" fontId="31" fillId="0" borderId="10" applyFill="0" applyProtection="0">
      <alignment horizontal="right"/>
    </xf>
    <xf numFmtId="0" fontId="35" fillId="18" borderId="0" applyNumberFormat="0" applyBorder="0" applyAlignment="0" applyProtection="0"/>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9" fontId="28" fillId="0" borderId="0" applyFont="0" applyFill="0" applyBorder="0" applyAlignment="0" applyProtection="0">
      <alignment vertical="center"/>
    </xf>
    <xf numFmtId="0" fontId="24" fillId="0" borderId="14">
      <alignment horizontal="left" vertical="center"/>
    </xf>
    <xf numFmtId="0" fontId="24" fillId="0" borderId="14">
      <alignment horizontal="left" vertical="center"/>
    </xf>
    <xf numFmtId="0" fontId="42" fillId="0" borderId="0" applyNumberFormat="0" applyFill="0" applyBorder="0" applyAlignment="0" applyProtection="0">
      <alignment vertical="center"/>
    </xf>
    <xf numFmtId="0" fontId="25" fillId="0" borderId="19" applyNumberFormat="0" applyFill="0" applyAlignment="0" applyProtection="0">
      <alignment vertical="center"/>
    </xf>
    <xf numFmtId="0" fontId="28" fillId="16" borderId="22" applyNumberFormat="0" applyFont="0" applyAlignment="0" applyProtection="0">
      <alignment vertical="center"/>
    </xf>
    <xf numFmtId="0" fontId="34" fillId="17" borderId="0" applyNumberFormat="0" applyBorder="0" applyAlignment="0" applyProtection="0">
      <alignment vertical="center"/>
    </xf>
    <xf numFmtId="0" fontId="23" fillId="0" borderId="0">
      <alignment vertical="center"/>
    </xf>
    <xf numFmtId="0" fontId="26" fillId="0" borderId="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6" fillId="0" borderId="0"/>
    <xf numFmtId="0" fontId="20" fillId="14" borderId="0" applyNumberFormat="0" applyBorder="0" applyAlignment="0" applyProtection="0">
      <alignment vertical="center"/>
    </xf>
    <xf numFmtId="0" fontId="19" fillId="4" borderId="1" applyNumberFormat="0" applyBorder="0" applyAlignment="0" applyProtection="0"/>
    <xf numFmtId="0" fontId="44" fillId="0" borderId="0" applyNumberFormat="0" applyFill="0" applyBorder="0" applyAlignment="0" applyProtection="0">
      <alignment vertical="center"/>
    </xf>
    <xf numFmtId="0" fontId="24" fillId="0" borderId="14">
      <alignment horizontal="lef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45" fillId="0" borderId="0" applyNumberFormat="0" applyFill="0" applyBorder="0" applyAlignment="0" applyProtection="0">
      <alignment vertical="center"/>
    </xf>
    <xf numFmtId="0" fontId="32" fillId="0" borderId="0"/>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46" fillId="0" borderId="0" applyNumberFormat="0" applyFill="0" applyBorder="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34" fillId="26" borderId="0" applyNumberFormat="0" applyBorder="0" applyAlignment="0" applyProtection="0">
      <alignment vertical="center"/>
    </xf>
    <xf numFmtId="0" fontId="22" fillId="8" borderId="16" applyNumberFormat="0" applyAlignment="0" applyProtection="0">
      <alignment vertical="center"/>
    </xf>
    <xf numFmtId="0" fontId="23" fillId="28" borderId="0" applyNumberFormat="0" applyBorder="0" applyAlignment="0" applyProtection="0">
      <alignment vertical="center"/>
    </xf>
    <xf numFmtId="0" fontId="47" fillId="0" borderId="0"/>
    <xf numFmtId="0" fontId="48" fillId="0" borderId="0" applyNumberFormat="0" applyFill="0" applyBorder="0" applyAlignment="0" applyProtection="0">
      <alignment vertical="center"/>
    </xf>
    <xf numFmtId="0" fontId="49" fillId="0" borderId="23" applyNumberFormat="0" applyFill="0" applyAlignment="0" applyProtection="0">
      <alignment vertical="center"/>
    </xf>
    <xf numFmtId="0" fontId="24" fillId="0" borderId="14">
      <alignment horizontal="left" vertical="center"/>
    </xf>
    <xf numFmtId="0" fontId="25" fillId="0" borderId="18" applyProtection="0">
      <alignment vertical="center"/>
    </xf>
    <xf numFmtId="0" fontId="25" fillId="0" borderId="18" applyProtection="0">
      <alignment vertical="center"/>
    </xf>
    <xf numFmtId="0" fontId="51" fillId="0" borderId="23" applyNumberFormat="0" applyFill="0" applyAlignment="0" applyProtection="0">
      <alignment vertical="center"/>
    </xf>
    <xf numFmtId="0" fontId="24" fillId="0" borderId="14">
      <alignment horizontal="lef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25" fillId="0" borderId="18" applyProtection="0">
      <alignment vertical="center"/>
    </xf>
    <xf numFmtId="0" fontId="26" fillId="0" borderId="0"/>
    <xf numFmtId="0" fontId="22" fillId="8" borderId="16" applyNumberFormat="0" applyAlignment="0" applyProtection="0">
      <alignment vertical="center"/>
    </xf>
    <xf numFmtId="0" fontId="26" fillId="0" borderId="0"/>
    <xf numFmtId="0" fontId="20" fillId="31" borderId="0" applyNumberFormat="0" applyBorder="0" applyAlignment="0" applyProtection="0">
      <alignment vertical="center"/>
    </xf>
    <xf numFmtId="0" fontId="19" fillId="4" borderId="1" applyNumberFormat="0" applyBorder="0" applyAlignment="0" applyProtection="0"/>
    <xf numFmtId="0" fontId="44" fillId="0" borderId="24" applyNumberFormat="0" applyFill="0" applyAlignment="0" applyProtection="0">
      <alignment vertical="center"/>
    </xf>
    <xf numFmtId="0" fontId="24" fillId="0" borderId="14">
      <alignment horizontal="left" vertical="center"/>
    </xf>
    <xf numFmtId="0" fontId="20" fillId="32"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53" fillId="34" borderId="25" applyNumberFormat="0" applyAlignment="0" applyProtection="0">
      <alignment vertical="center"/>
    </xf>
    <xf numFmtId="0" fontId="54" fillId="34" borderId="21" applyNumberFormat="0" applyAlignment="0" applyProtection="0">
      <alignment vertical="center"/>
    </xf>
    <xf numFmtId="0" fontId="22" fillId="7" borderId="16" applyProtection="0">
      <alignment vertical="center"/>
    </xf>
    <xf numFmtId="0" fontId="19" fillId="4" borderId="1" applyNumberFormat="0" applyBorder="0" applyAlignment="0" applyProtection="0"/>
    <xf numFmtId="0" fontId="24" fillId="0" borderId="14">
      <alignment horizontal="left" vertical="center"/>
    </xf>
    <xf numFmtId="0" fontId="55" fillId="36" borderId="26" applyNumberFormat="0" applyAlignment="0" applyProtection="0">
      <alignment vertical="center"/>
    </xf>
    <xf numFmtId="0" fontId="23" fillId="29" borderId="0" applyProtection="0">
      <alignment vertical="center"/>
    </xf>
    <xf numFmtId="0" fontId="27" fillId="10" borderId="0" applyNumberFormat="0" applyBorder="0" applyAlignment="0" applyProtection="0">
      <alignment vertical="center"/>
    </xf>
    <xf numFmtId="0" fontId="25" fillId="0" borderId="18" applyProtection="0">
      <alignment vertical="center"/>
    </xf>
    <xf numFmtId="0" fontId="20" fillId="5" borderId="0" applyNumberFormat="0" applyBorder="0" applyAlignment="0" applyProtection="0">
      <alignment vertical="center"/>
    </xf>
    <xf numFmtId="0" fontId="21" fillId="6" borderId="16" applyProtection="0">
      <alignment vertical="center"/>
    </xf>
    <xf numFmtId="0" fontId="25" fillId="0" borderId="18" applyProtection="0">
      <alignment vertical="center"/>
    </xf>
    <xf numFmtId="0" fontId="23" fillId="4" borderId="17" applyProtection="0">
      <alignment vertical="center"/>
    </xf>
    <xf numFmtId="0" fontId="19" fillId="4" borderId="1" applyNumberFormat="0" applyBorder="0" applyAlignment="0" applyProtection="0"/>
    <xf numFmtId="0" fontId="21" fillId="6" borderId="16" applyProtection="0">
      <alignment vertical="center"/>
    </xf>
    <xf numFmtId="0" fontId="56" fillId="0" borderId="27" applyNumberFormat="0" applyFill="0" applyAlignment="0" applyProtection="0">
      <alignment vertical="center"/>
    </xf>
    <xf numFmtId="0" fontId="24" fillId="0" borderId="14">
      <alignment horizontal="left" vertical="center"/>
    </xf>
    <xf numFmtId="0" fontId="24" fillId="0" borderId="14">
      <alignment horizontal="left" vertical="center"/>
    </xf>
    <xf numFmtId="0" fontId="23" fillId="15" borderId="0" applyNumberFormat="0" applyBorder="0" applyAlignment="0" applyProtection="0">
      <alignment vertical="center"/>
    </xf>
    <xf numFmtId="0" fontId="29" fillId="8" borderId="20" applyNumberFormat="0" applyAlignment="0" applyProtection="0">
      <alignment vertical="center"/>
    </xf>
    <xf numFmtId="0" fontId="24" fillId="0" borderId="14">
      <alignment horizontal="left" vertical="center"/>
    </xf>
    <xf numFmtId="0" fontId="24" fillId="0" borderId="14">
      <alignment horizontal="left" vertical="center"/>
    </xf>
    <xf numFmtId="0" fontId="57" fillId="0" borderId="28" applyNumberFormat="0" applyFill="0" applyAlignment="0" applyProtection="0">
      <alignment vertical="center"/>
    </xf>
    <xf numFmtId="0" fontId="24" fillId="0" borderId="14">
      <alignment horizontal="lef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24" fillId="0" borderId="14">
      <alignment horizontal="left" vertical="center"/>
    </xf>
    <xf numFmtId="0" fontId="19" fillId="4" borderId="1" applyNumberFormat="0" applyBorder="0" applyAlignment="0" applyProtection="0"/>
    <xf numFmtId="0" fontId="58" fillId="39" borderId="0" applyNumberFormat="0" applyBorder="0" applyAlignment="0" applyProtection="0">
      <alignment vertical="center"/>
    </xf>
    <xf numFmtId="0" fontId="24" fillId="0" borderId="14">
      <alignment horizontal="left" vertical="center"/>
    </xf>
    <xf numFmtId="0" fontId="25" fillId="0" borderId="19" applyNumberFormat="0" applyFill="0" applyAlignment="0" applyProtection="0">
      <alignment vertical="center"/>
    </xf>
    <xf numFmtId="0" fontId="23" fillId="30" borderId="0" applyNumberFormat="0" applyBorder="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59" fillId="40" borderId="0" applyNumberFormat="0" applyBorder="0" applyAlignment="0" applyProtection="0">
      <alignment vertical="center"/>
    </xf>
    <xf numFmtId="0" fontId="27" fillId="41" borderId="0" applyNumberFormat="0" applyBorder="0" applyAlignment="0" applyProtection="0">
      <alignment vertical="center"/>
    </xf>
    <xf numFmtId="0" fontId="25" fillId="0" borderId="18" applyProtection="0">
      <alignment vertical="center"/>
    </xf>
    <xf numFmtId="0" fontId="20" fillId="42" borderId="0" applyNumberFormat="0" applyBorder="0" applyAlignment="0" applyProtection="0">
      <alignment vertical="center"/>
    </xf>
    <xf numFmtId="0" fontId="27" fillId="43" borderId="0" applyNumberFormat="0" applyBorder="0" applyAlignment="0" applyProtection="0">
      <alignment vertical="center"/>
    </xf>
    <xf numFmtId="0" fontId="27" fillId="44"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0" fillId="48" borderId="0" applyNumberFormat="0" applyBorder="0" applyAlignment="0" applyProtection="0">
      <alignment vertical="center"/>
    </xf>
    <xf numFmtId="0" fontId="20" fillId="24" borderId="0" applyNumberFormat="0" applyBorder="0" applyAlignment="0" applyProtection="0">
      <alignment vertical="center"/>
    </xf>
    <xf numFmtId="0" fontId="23" fillId="0" borderId="0" applyNumberFormat="0" applyFont="0" applyFill="0" applyBorder="0" applyAlignment="0" applyProtection="0">
      <alignment horizontal="left"/>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3" fillId="12" borderId="0" applyNumberFormat="0" applyBorder="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7" fillId="49" borderId="0" applyNumberFormat="0" applyBorder="0" applyAlignment="0" applyProtection="0">
      <alignment vertical="center"/>
    </xf>
    <xf numFmtId="0" fontId="22" fillId="8" borderId="16" applyNumberFormat="0" applyAlignment="0" applyProtection="0">
      <alignment vertical="center"/>
    </xf>
    <xf numFmtId="0" fontId="23" fillId="12" borderId="0" applyNumberFormat="0" applyBorder="0" applyAlignment="0" applyProtection="0">
      <alignment vertical="center"/>
    </xf>
    <xf numFmtId="0" fontId="22" fillId="8" borderId="16" applyNumberFormat="0" applyAlignment="0" applyProtection="0">
      <alignment vertical="center"/>
    </xf>
    <xf numFmtId="0" fontId="27" fillId="50" borderId="0" applyNumberFormat="0" applyBorder="0" applyAlignment="0" applyProtection="0">
      <alignment vertical="center"/>
    </xf>
    <xf numFmtId="0" fontId="20" fillId="27" borderId="0" applyNumberFormat="0" applyBorder="0" applyAlignment="0" applyProtection="0">
      <alignment vertical="center"/>
    </xf>
    <xf numFmtId="0" fontId="22" fillId="8" borderId="16" applyNumberFormat="0" applyAlignment="0" applyProtection="0">
      <alignment vertical="center"/>
    </xf>
    <xf numFmtId="0" fontId="23" fillId="15" borderId="0" applyNumberFormat="0" applyBorder="0" applyAlignment="0" applyProtection="0">
      <alignment vertical="center"/>
    </xf>
    <xf numFmtId="0" fontId="27" fillId="9" borderId="0" applyNumberFormat="0" applyBorder="0" applyAlignment="0" applyProtection="0">
      <alignment vertical="center"/>
    </xf>
    <xf numFmtId="0" fontId="20" fillId="20"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0" fillId="52" borderId="0" applyNumberFormat="0" applyBorder="0" applyAlignment="0" applyProtection="0">
      <alignment vertical="center"/>
    </xf>
    <xf numFmtId="0" fontId="22" fillId="8" borderId="16" applyNumberFormat="0" applyAlignment="0" applyProtection="0">
      <alignment vertical="center"/>
    </xf>
    <xf numFmtId="0" fontId="23" fillId="30" borderId="0" applyNumberFormat="0" applyBorder="0" applyAlignment="0" applyProtection="0">
      <alignment vertical="center"/>
    </xf>
    <xf numFmtId="0" fontId="32" fillId="0" borderId="0"/>
    <xf numFmtId="0" fontId="21" fillId="6" borderId="16" applyProtection="0">
      <alignment vertical="center"/>
    </xf>
    <xf numFmtId="0" fontId="27" fillId="51" borderId="0" applyNumberFormat="0" applyBorder="0" applyAlignment="0" applyProtection="0">
      <alignment vertical="center"/>
    </xf>
    <xf numFmtId="0" fontId="20" fillId="54"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31" fillId="0" borderId="0"/>
    <xf numFmtId="0" fontId="29" fillId="7" borderId="20" applyProtection="0">
      <alignment vertical="center"/>
    </xf>
    <xf numFmtId="0" fontId="32" fillId="0" borderId="0"/>
    <xf numFmtId="0" fontId="25" fillId="0" borderId="19" applyNumberFormat="0" applyFill="0" applyAlignment="0" applyProtection="0">
      <alignment vertical="center"/>
    </xf>
    <xf numFmtId="0" fontId="38" fillId="4" borderId="0" applyNumberFormat="0" applyBorder="0" applyAlignment="0" applyProtection="0"/>
    <xf numFmtId="0" fontId="29" fillId="8" borderId="20" applyNumberFormat="0" applyAlignment="0" applyProtection="0">
      <alignment vertical="center"/>
    </xf>
    <xf numFmtId="0" fontId="23" fillId="6" borderId="0" applyNumberFormat="0" applyBorder="0" applyAlignment="0" applyProtection="0">
      <alignment vertical="center"/>
    </xf>
    <xf numFmtId="0" fontId="21" fillId="6" borderId="16" applyNumberFormat="0" applyAlignment="0" applyProtection="0">
      <alignment vertical="center"/>
    </xf>
    <xf numFmtId="49" fontId="23" fillId="0" borderId="0" applyFont="0" applyFill="0" applyBorder="0" applyAlignment="0" applyProtection="0"/>
    <xf numFmtId="0" fontId="47" fillId="0" borderId="0"/>
    <xf numFmtId="0" fontId="24" fillId="0" borderId="14">
      <alignment horizontal="left" vertical="center"/>
    </xf>
    <xf numFmtId="0" fontId="23" fillId="17" borderId="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3" fillId="30" borderId="0" applyProtection="0">
      <alignment vertical="center"/>
    </xf>
    <xf numFmtId="0" fontId="29" fillId="8" borderId="20" applyNumberFormat="0" applyAlignment="0" applyProtection="0">
      <alignment vertical="center"/>
    </xf>
    <xf numFmtId="184" fontId="23" fillId="0" borderId="0" applyFont="0" applyFill="0" applyBorder="0" applyAlignment="0" applyProtection="0"/>
    <xf numFmtId="0" fontId="23" fillId="29" borderId="0" applyProtection="0">
      <alignment vertical="center"/>
    </xf>
    <xf numFmtId="0" fontId="23" fillId="29" borderId="0" applyNumberFormat="0" applyBorder="0" applyAlignment="0"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3" fillId="28" borderId="0" applyProtection="0">
      <alignment vertical="center"/>
    </xf>
    <xf numFmtId="0" fontId="22" fillId="7" borderId="16" applyProtection="0">
      <alignment vertical="center"/>
    </xf>
    <xf numFmtId="0" fontId="22" fillId="7" borderId="16" applyProtection="0">
      <alignment vertical="center"/>
    </xf>
    <xf numFmtId="0" fontId="23" fillId="28" borderId="0" applyNumberFormat="0" applyBorder="0" applyAlignment="0" applyProtection="0">
      <alignment vertical="center"/>
    </xf>
    <xf numFmtId="0" fontId="23" fillId="6" borderId="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3" fillId="6" borderId="0" applyNumberFormat="0" applyBorder="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2" fillId="8" borderId="16" applyNumberFormat="0" applyAlignment="0" applyProtection="0">
      <alignment vertical="center"/>
    </xf>
    <xf numFmtId="0" fontId="23" fillId="29" borderId="0" applyNumberFormat="0" applyBorder="0" applyAlignment="0" applyProtection="0">
      <alignment vertical="center"/>
    </xf>
    <xf numFmtId="0" fontId="24" fillId="0" borderId="14">
      <alignment horizontal="left" vertical="center"/>
    </xf>
    <xf numFmtId="0" fontId="23" fillId="25" borderId="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3" fillId="25" borderId="0" applyNumberFormat="0" applyBorder="0" applyAlignment="0" applyProtection="0">
      <alignment vertical="center"/>
    </xf>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45" borderId="0" applyNumberFormat="0" applyBorder="0" applyAlignment="0" applyProtection="0"/>
    <xf numFmtId="0" fontId="25" fillId="0" borderId="18" applyProtection="0">
      <alignment vertical="center"/>
    </xf>
    <xf numFmtId="0" fontId="23" fillId="17" borderId="0" applyProtection="0">
      <alignment vertical="center"/>
    </xf>
    <xf numFmtId="0" fontId="23" fillId="17" borderId="0" applyNumberFormat="0" applyBorder="0" applyAlignment="0" applyProtection="0">
      <alignment vertical="center"/>
    </xf>
    <xf numFmtId="0" fontId="23" fillId="30" borderId="0" applyProtection="0">
      <alignment vertical="center"/>
    </xf>
    <xf numFmtId="0" fontId="23" fillId="56" borderId="0" applyNumberFormat="0" applyBorder="0" applyAlignment="0" applyProtection="0">
      <alignment vertical="center"/>
    </xf>
    <xf numFmtId="0" fontId="24" fillId="0" borderId="14">
      <alignment horizontal="left" vertical="center"/>
    </xf>
    <xf numFmtId="0" fontId="23" fillId="29" borderId="0" applyNumberFormat="0" applyBorder="0" applyAlignment="0" applyProtection="0">
      <alignment vertical="center"/>
    </xf>
    <xf numFmtId="0" fontId="24" fillId="0" borderId="14">
      <alignment horizontal="left" vertical="center"/>
    </xf>
    <xf numFmtId="0" fontId="23" fillId="25" borderId="0" applyProtection="0">
      <alignment vertical="center"/>
    </xf>
    <xf numFmtId="0" fontId="24" fillId="0" borderId="14">
      <alignment horizontal="left" vertical="center"/>
    </xf>
    <xf numFmtId="0" fontId="24" fillId="0" borderId="14">
      <alignment horizontal="left" vertical="center"/>
    </xf>
    <xf numFmtId="0" fontId="21" fillId="6" borderId="16" applyProtection="0">
      <alignment vertical="center"/>
    </xf>
    <xf numFmtId="0" fontId="25" fillId="0" borderId="18" applyProtection="0">
      <alignment vertical="center"/>
    </xf>
    <xf numFmtId="0" fontId="23" fillId="25" borderId="0" applyNumberFormat="0" applyBorder="0" applyAlignment="0" applyProtection="0">
      <alignment vertical="center"/>
    </xf>
    <xf numFmtId="0" fontId="19" fillId="4" borderId="1" applyNumberFormat="0" applyBorder="0" applyAlignment="0" applyProtection="0"/>
    <xf numFmtId="0" fontId="24" fillId="0" borderId="14">
      <alignment horizontal="left" vertical="center"/>
    </xf>
    <xf numFmtId="0" fontId="24" fillId="0" borderId="14">
      <alignment horizontal="left" vertical="center"/>
    </xf>
    <xf numFmtId="0" fontId="23" fillId="6" borderId="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3" fillId="58" borderId="0" applyNumberFormat="0" applyBorder="0" applyAlignment="0" applyProtection="0">
      <alignment vertical="center"/>
    </xf>
    <xf numFmtId="0" fontId="24" fillId="0" borderId="14">
      <alignment horizontal="left" vertical="center"/>
    </xf>
    <xf numFmtId="0" fontId="24" fillId="0" borderId="14">
      <alignment horizontal="left" vertical="center"/>
    </xf>
    <xf numFmtId="0" fontId="23" fillId="25" borderId="0" applyNumberFormat="0" applyBorder="0" applyAlignment="0" applyProtection="0">
      <alignment vertical="center"/>
    </xf>
    <xf numFmtId="0" fontId="23" fillId="17" borderId="0" applyNumberFormat="0" applyBorder="0" applyAlignment="0" applyProtection="0">
      <alignment vertical="center"/>
    </xf>
    <xf numFmtId="0" fontId="23" fillId="56" borderId="0" applyNumberFormat="0" applyBorder="0" applyAlignment="0" applyProtection="0">
      <alignment vertical="center"/>
    </xf>
    <xf numFmtId="0" fontId="23" fillId="29" borderId="0" applyNumberFormat="0" applyBorder="0" applyAlignment="0" applyProtection="0">
      <alignment vertical="center"/>
    </xf>
    <xf numFmtId="0" fontId="23" fillId="25" borderId="0" applyNumberFormat="0" applyBorder="0" applyAlignment="0" applyProtection="0">
      <alignment vertical="center"/>
    </xf>
    <xf numFmtId="0" fontId="23" fillId="58" borderId="0" applyNumberFormat="0" applyBorder="0" applyAlignment="0" applyProtection="0">
      <alignment vertical="center"/>
    </xf>
    <xf numFmtId="0" fontId="34" fillId="25" borderId="0" applyProtection="0">
      <alignment vertical="center"/>
    </xf>
    <xf numFmtId="0" fontId="34" fillId="59" borderId="0" applyNumberFormat="0" applyBorder="0" applyAlignment="0" applyProtection="0">
      <alignment vertical="center"/>
    </xf>
    <xf numFmtId="0" fontId="25" fillId="0" borderId="19" applyNumberFormat="0" applyFill="0" applyAlignment="0" applyProtection="0">
      <alignment vertical="center"/>
    </xf>
    <xf numFmtId="0" fontId="34" fillId="17" borderId="0" applyProtection="0">
      <alignment vertical="center"/>
    </xf>
    <xf numFmtId="0" fontId="60" fillId="0" borderId="0"/>
    <xf numFmtId="0" fontId="25" fillId="0" borderId="19" applyNumberFormat="0" applyFill="0" applyAlignment="0" applyProtection="0">
      <alignment vertical="center"/>
    </xf>
    <xf numFmtId="0" fontId="34" fillId="30" borderId="0" applyProtection="0">
      <alignment vertical="center"/>
    </xf>
    <xf numFmtId="0" fontId="25" fillId="0" borderId="19" applyNumberFormat="0" applyFill="0" applyAlignment="0" applyProtection="0">
      <alignment vertical="center"/>
    </xf>
    <xf numFmtId="0" fontId="34" fillId="56" borderId="0" applyNumberFormat="0" applyBorder="0" applyAlignment="0" applyProtection="0">
      <alignment vertical="center"/>
    </xf>
    <xf numFmtId="0" fontId="25" fillId="0" borderId="19" applyNumberFormat="0" applyFill="0" applyAlignment="0" applyProtection="0">
      <alignment vertical="center"/>
    </xf>
    <xf numFmtId="0" fontId="34" fillId="29" borderId="0" applyProtection="0">
      <alignment vertical="center"/>
    </xf>
    <xf numFmtId="0" fontId="25" fillId="0" borderId="19" applyNumberFormat="0" applyFill="0" applyAlignment="0" applyProtection="0">
      <alignment vertical="center"/>
    </xf>
    <xf numFmtId="0" fontId="34" fillId="38" borderId="0" applyNumberFormat="0" applyBorder="0" applyAlignment="0" applyProtection="0">
      <alignment vertical="center"/>
    </xf>
    <xf numFmtId="0" fontId="34" fillId="25" borderId="0" applyProtection="0">
      <alignment vertical="center"/>
    </xf>
    <xf numFmtId="0" fontId="24" fillId="0" borderId="14">
      <alignment horizontal="left" vertical="center"/>
    </xf>
    <xf numFmtId="0" fontId="24" fillId="0" borderId="14">
      <alignment horizontal="left" vertical="center"/>
    </xf>
    <xf numFmtId="0" fontId="34" fillId="37" borderId="0" applyNumberFormat="0" applyBorder="0" applyAlignment="0" applyProtection="0">
      <alignment vertical="center"/>
    </xf>
    <xf numFmtId="0" fontId="24" fillId="0" borderId="14">
      <alignment horizontal="left" vertical="center"/>
    </xf>
    <xf numFmtId="0" fontId="24" fillId="0" borderId="14">
      <alignment horizontal="left" vertical="center"/>
    </xf>
    <xf numFmtId="0" fontId="34" fillId="6" borderId="0" applyProtection="0">
      <alignment vertical="center"/>
    </xf>
    <xf numFmtId="0" fontId="34" fillId="60" borderId="0" applyNumberFormat="0" applyBorder="0" applyAlignment="0" applyProtection="0">
      <alignment vertical="center"/>
    </xf>
    <xf numFmtId="0" fontId="25" fillId="0" borderId="19" applyNumberFormat="0" applyFill="0" applyAlignment="0" applyProtection="0">
      <alignment vertical="center"/>
    </xf>
    <xf numFmtId="0" fontId="19" fillId="4" borderId="1" applyNumberFormat="0" applyBorder="0" applyAlignment="0" applyProtection="0"/>
    <xf numFmtId="0" fontId="22" fillId="7" borderId="16" applyProtection="0">
      <alignment vertical="center"/>
    </xf>
    <xf numFmtId="0" fontId="34" fillId="59" borderId="0" applyNumberFormat="0" applyBorder="0" applyAlignment="0" applyProtection="0">
      <alignment vertical="center"/>
    </xf>
    <xf numFmtId="0" fontId="21" fillId="6" borderId="16" applyProtection="0">
      <alignment vertical="center"/>
    </xf>
    <xf numFmtId="0" fontId="21" fillId="6" borderId="16" applyProtection="0">
      <alignment vertical="center"/>
    </xf>
    <xf numFmtId="0" fontId="43" fillId="0" borderId="0">
      <alignment vertical="center"/>
    </xf>
    <xf numFmtId="0" fontId="29" fillId="7" borderId="20" applyProtection="0">
      <alignment vertical="center"/>
    </xf>
    <xf numFmtId="0" fontId="34" fillId="56" borderId="0" applyNumberFormat="0" applyBorder="0" applyAlignment="0" applyProtection="0">
      <alignment vertical="center"/>
    </xf>
    <xf numFmtId="0" fontId="25" fillId="0" borderId="19" applyNumberFormat="0" applyFill="0" applyAlignment="0" applyProtection="0">
      <alignment vertical="center"/>
    </xf>
    <xf numFmtId="0" fontId="34" fillId="38"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62" fillId="0" borderId="30" applyProtection="0">
      <alignment vertical="center"/>
    </xf>
    <xf numFmtId="0" fontId="34" fillId="37"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63" fillId="0" borderId="31" applyNumberFormat="0" applyFill="0" applyAlignment="0" applyProtection="0">
      <alignment vertical="center"/>
    </xf>
    <xf numFmtId="0" fontId="24" fillId="0" borderId="14">
      <alignment horizontal="left" vertical="center"/>
    </xf>
    <xf numFmtId="0" fontId="34" fillId="60"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19" fillId="4" borderId="1" applyNumberFormat="0" applyBorder="0" applyAlignment="0" applyProtection="0"/>
    <xf numFmtId="0" fontId="25" fillId="0" borderId="19" applyNumberFormat="0" applyFill="0" applyAlignment="0" applyProtection="0">
      <alignment vertical="center"/>
    </xf>
    <xf numFmtId="0" fontId="32" fillId="0" borderId="0">
      <protection locked="0"/>
    </xf>
    <xf numFmtId="0" fontId="38" fillId="12" borderId="0" applyNumberFormat="0" applyBorder="0" applyAlignment="0" applyProtection="0"/>
    <xf numFmtId="0" fontId="29" fillId="8" borderId="20" applyNumberFormat="0" applyAlignment="0" applyProtection="0">
      <alignment vertical="center"/>
    </xf>
    <xf numFmtId="0" fontId="24" fillId="0" borderId="14">
      <alignment horizontal="lef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38" fillId="12" borderId="0" applyNumberFormat="0" applyBorder="0" applyAlignment="0" applyProtection="0"/>
    <xf numFmtId="0" fontId="29" fillId="8" borderId="20" applyNumberFormat="0" applyAlignment="0" applyProtection="0">
      <alignment vertical="center"/>
    </xf>
    <xf numFmtId="0" fontId="25" fillId="0" borderId="18" applyProtection="0">
      <alignment vertical="center"/>
    </xf>
    <xf numFmtId="0" fontId="25" fillId="0" borderId="18" applyProtection="0">
      <alignment vertical="center"/>
    </xf>
    <xf numFmtId="0" fontId="35" fillId="25" borderId="0"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35" borderId="0" applyNumberFormat="0" applyBorder="0" applyAlignment="0" applyProtection="0"/>
    <xf numFmtId="0" fontId="25" fillId="0" borderId="18"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18" borderId="0" applyNumberFormat="0" applyBorder="0" applyAlignment="0" applyProtection="0"/>
    <xf numFmtId="0" fontId="21" fillId="6" borderId="16" applyProtection="0">
      <alignment vertical="center"/>
    </xf>
    <xf numFmtId="0" fontId="23" fillId="4" borderId="17" applyProtection="0">
      <alignment vertical="center"/>
    </xf>
    <xf numFmtId="0" fontId="23" fillId="4" borderId="17" applyProtection="0">
      <alignment vertical="center"/>
    </xf>
    <xf numFmtId="0" fontId="38" fillId="4" borderId="0" applyNumberFormat="0" applyBorder="0" applyAlignment="0" applyProtection="0"/>
    <xf numFmtId="0" fontId="38" fillId="30" borderId="0" applyNumberFormat="0" applyBorder="0" applyAlignment="0" applyProtection="0"/>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35" fillId="8" borderId="0" applyNumberFormat="0" applyBorder="0" applyAlignment="0" applyProtection="0"/>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45" borderId="0" applyNumberFormat="0" applyBorder="0" applyAlignment="0" applyProtection="0"/>
    <xf numFmtId="0" fontId="38" fillId="12" borderId="0" applyNumberFormat="0" applyBorder="0" applyAlignment="0" applyProtection="0"/>
    <xf numFmtId="0" fontId="21" fillId="6" borderId="16" applyProtection="0">
      <alignment vertical="center"/>
    </xf>
    <xf numFmtId="0" fontId="38" fillId="8" borderId="0" applyNumberFormat="0" applyBorder="0" applyAlignment="0" applyProtection="0"/>
    <xf numFmtId="185" fontId="23" fillId="0" borderId="0" applyFont="0" applyFill="0" applyBorder="0" applyAlignment="0" applyProtection="0"/>
    <xf numFmtId="0" fontId="35" fillId="8" borderId="0" applyNumberFormat="0" applyBorder="0" applyAlignment="0" applyProtection="0"/>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37" borderId="0" applyNumberFormat="0" applyBorder="0" applyAlignment="0" applyProtection="0"/>
    <xf numFmtId="0" fontId="38" fillId="28" borderId="0" applyNumberFormat="0" applyBorder="0" applyAlignment="0" applyProtection="0"/>
    <xf numFmtId="0" fontId="21" fillId="6" borderId="16" applyNumberFormat="0" applyAlignment="0" applyProtection="0">
      <alignment vertical="center"/>
    </xf>
    <xf numFmtId="0" fontId="29" fillId="7" borderId="20" applyProtection="0">
      <alignment vertical="center"/>
    </xf>
    <xf numFmtId="0" fontId="24" fillId="0" borderId="14">
      <alignment horizontal="left" vertical="center"/>
    </xf>
    <xf numFmtId="0" fontId="38" fillId="12" borderId="0" applyNumberFormat="0" applyBorder="0" applyAlignment="0" applyProtection="0"/>
    <xf numFmtId="0" fontId="24" fillId="0" borderId="14">
      <alignment horizontal="left" vertical="center"/>
    </xf>
    <xf numFmtId="0" fontId="35" fillId="25" borderId="0" applyNumberFormat="0" applyBorder="0" applyAlignment="0" applyProtection="0"/>
    <xf numFmtId="0" fontId="24" fillId="0" borderId="14">
      <alignment horizontal="left" vertical="center"/>
    </xf>
    <xf numFmtId="0" fontId="24" fillId="0" borderId="14">
      <alignment horizontal="left" vertical="center"/>
    </xf>
    <xf numFmtId="0" fontId="24" fillId="0" borderId="14">
      <alignment horizontal="left" vertical="center"/>
    </xf>
    <xf numFmtId="0" fontId="25" fillId="0" borderId="19" applyNumberFormat="0" applyFill="0" applyAlignment="0" applyProtection="0">
      <alignment vertical="center"/>
    </xf>
    <xf numFmtId="0" fontId="35" fillId="60" borderId="0" applyNumberFormat="0" applyBorder="0" applyAlignment="0" applyProtection="0"/>
    <xf numFmtId="0" fontId="22" fillId="7" borderId="16" applyProtection="0">
      <alignment vertical="center"/>
    </xf>
    <xf numFmtId="0" fontId="38" fillId="4" borderId="0" applyNumberFormat="0" applyBorder="0" applyAlignment="0" applyProtection="0"/>
    <xf numFmtId="0" fontId="23" fillId="4" borderId="17" applyNumberFormat="0" applyFont="0" applyAlignment="0" applyProtection="0">
      <alignment vertical="center"/>
    </xf>
    <xf numFmtId="0" fontId="22" fillId="8" borderId="16" applyNumberFormat="0" applyAlignment="0" applyProtection="0">
      <alignment vertical="center"/>
    </xf>
    <xf numFmtId="0" fontId="38" fillId="6" borderId="0" applyNumberFormat="0" applyBorder="0" applyAlignment="0" applyProtection="0"/>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35" fillId="6" borderId="0" applyNumberFormat="0" applyBorder="0" applyAlignment="0" applyProtection="0"/>
    <xf numFmtId="0" fontId="21" fillId="6" borderId="16" applyNumberFormat="0" applyAlignment="0" applyProtection="0">
      <alignment vertical="center"/>
    </xf>
    <xf numFmtId="0" fontId="21" fillId="6" borderId="16" applyNumberFormat="0" applyAlignment="0" applyProtection="0">
      <alignment vertical="center"/>
    </xf>
    <xf numFmtId="0" fontId="65" fillId="0" borderId="0" applyNumberFormat="0" applyFill="0" applyBorder="0" applyAlignment="0" applyProtection="0"/>
    <xf numFmtId="0" fontId="21" fillId="6" borderId="16" applyNumberFormat="0" applyAlignment="0" applyProtection="0">
      <alignment vertical="center"/>
    </xf>
    <xf numFmtId="0" fontId="66" fillId="0" borderId="32" applyNumberFormat="0" applyFill="0" applyAlignment="0" applyProtection="0">
      <alignment vertical="center"/>
    </xf>
    <xf numFmtId="0" fontId="21" fillId="6" borderId="16" applyNumberFormat="0" applyAlignment="0" applyProtection="0">
      <alignment vertical="center"/>
    </xf>
    <xf numFmtId="186" fontId="23" fillId="0" borderId="0" applyFont="0" applyFill="0" applyBorder="0" applyAlignment="0" applyProtection="0"/>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181" fontId="37" fillId="0" borderId="0"/>
    <xf numFmtId="187" fontId="23" fillId="0" borderId="0" applyFont="0" applyFill="0" applyBorder="0" applyAlignment="0" applyProtection="0"/>
    <xf numFmtId="184" fontId="23" fillId="0" borderId="0" applyFont="0" applyFill="0" applyBorder="0" applyAlignment="0" applyProtection="0"/>
    <xf numFmtId="182" fontId="23" fillId="0" borderId="0" applyFont="0" applyFill="0" applyBorder="0" applyAlignment="0" applyProtection="0"/>
    <xf numFmtId="0" fontId="67" fillId="0" borderId="0" applyNumberFormat="0" applyFill="0" applyBorder="0" applyAlignment="0" applyProtection="0"/>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177" fontId="37" fillId="0" borderId="0"/>
    <xf numFmtId="15" fontId="68" fillId="0" borderId="0"/>
    <xf numFmtId="183" fontId="37" fillId="0" borderId="0"/>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19" fillId="8" borderId="0" applyNumberFormat="0" applyBorder="0" applyAlignment="0" applyProtection="0"/>
    <xf numFmtId="0" fontId="19" fillId="4" borderId="1" applyNumberFormat="0" applyBorder="0" applyAlignment="0" applyProtection="0"/>
    <xf numFmtId="0" fontId="24" fillId="0" borderId="29" applyNumberFormat="0" applyAlignment="0" applyProtection="0">
      <alignment horizontal="left" vertical="center"/>
    </xf>
    <xf numFmtId="0" fontId="24" fillId="0" borderId="14">
      <alignment horizontal="left" vertical="center"/>
    </xf>
    <xf numFmtId="0" fontId="24" fillId="0" borderId="14">
      <alignment horizontal="left" vertical="center"/>
    </xf>
    <xf numFmtId="0" fontId="21" fillId="6" borderId="16" applyNumberFormat="0" applyAlignment="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5" fillId="0" borderId="18" applyProtection="0">
      <alignment vertical="center"/>
    </xf>
    <xf numFmtId="0" fontId="22" fillId="7" borderId="16" applyProtection="0">
      <alignment vertical="center"/>
    </xf>
    <xf numFmtId="0" fontId="22" fillId="7" borderId="16"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33" fillId="15" borderId="0" applyNumberFormat="0" applyBorder="0" applyAlignment="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33" fillId="15" borderId="0" applyNumberFormat="0" applyBorder="0" applyAlignment="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4" fillId="0" borderId="14">
      <alignment horizontal="left" vertical="center"/>
    </xf>
    <xf numFmtId="0" fontId="24" fillId="0" borderId="14">
      <alignment horizontal="lef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71" fillId="30" borderId="0" applyNumberFormat="0" applyBorder="0" applyAlignment="0" applyProtection="0">
      <alignmen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24" fillId="0" borderId="14">
      <alignment horizontal="left" vertical="center"/>
    </xf>
    <xf numFmtId="0" fontId="19" fillId="4" borderId="1" applyNumberFormat="0" applyBorder="0" applyAlignment="0" applyProtection="0"/>
    <xf numFmtId="0" fontId="24" fillId="0" borderId="14">
      <alignment horizontal="lef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24" fillId="0" borderId="14">
      <alignment horizontal="left" vertical="center"/>
    </xf>
    <xf numFmtId="0" fontId="19" fillId="4" borderId="1" applyNumberFormat="0" applyBorder="0" applyAlignment="0" applyProtection="0"/>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1" fillId="6" borderId="16" applyProtection="0">
      <alignment vertical="center"/>
    </xf>
    <xf numFmtId="0" fontId="25" fillId="0" borderId="18" applyProtection="0">
      <alignment vertical="center"/>
    </xf>
    <xf numFmtId="0" fontId="19" fillId="4" borderId="1" applyNumberFormat="0" applyBorder="0" applyAlignment="0" applyProtection="0"/>
    <xf numFmtId="0" fontId="21" fillId="6" borderId="16"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5" fillId="0" borderId="18" applyProtection="0">
      <alignment vertical="center"/>
    </xf>
    <xf numFmtId="0" fontId="22" fillId="7" borderId="16" applyProtection="0">
      <alignment vertical="center"/>
    </xf>
    <xf numFmtId="0" fontId="22" fillId="7" borderId="16"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72" fillId="0" borderId="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9" fillId="8" borderId="20" applyNumberFormat="0" applyAlignment="0" applyProtection="0">
      <alignment vertical="center"/>
    </xf>
    <xf numFmtId="0" fontId="24" fillId="0" borderId="14">
      <alignment horizontal="left" vertical="center"/>
    </xf>
    <xf numFmtId="0" fontId="29" fillId="8" borderId="20" applyNumberFormat="0" applyAlignment="0" applyProtection="0">
      <alignment vertical="center"/>
    </xf>
    <xf numFmtId="0" fontId="24" fillId="0" borderId="14">
      <alignment horizontal="left" vertical="center"/>
    </xf>
    <xf numFmtId="0" fontId="23" fillId="4" borderId="17" applyNumberFormat="0" applyFont="0" applyAlignment="0" applyProtection="0">
      <alignment vertical="center"/>
    </xf>
    <xf numFmtId="0" fontId="25" fillId="0" borderId="18" applyProtection="0">
      <alignment vertical="center"/>
    </xf>
    <xf numFmtId="0" fontId="22" fillId="7" borderId="16" applyProtection="0">
      <alignment vertical="center"/>
    </xf>
    <xf numFmtId="0" fontId="22" fillId="7" borderId="16" applyProtection="0">
      <alignment vertical="center"/>
    </xf>
    <xf numFmtId="0" fontId="24" fillId="0" borderId="14">
      <alignment horizontal="lef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24" fillId="0" borderId="14">
      <alignment horizontal="left" vertical="center"/>
    </xf>
    <xf numFmtId="0" fontId="25" fillId="0" borderId="18" applyProtection="0">
      <alignment vertical="center"/>
    </xf>
    <xf numFmtId="0" fontId="24" fillId="0" borderId="14">
      <alignment horizontal="left" vertical="center"/>
    </xf>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25" fillId="0" borderId="18" applyProtection="0">
      <alignment vertical="center"/>
    </xf>
    <xf numFmtId="0" fontId="24" fillId="0" borderId="14">
      <alignment horizontal="left" vertical="center"/>
    </xf>
    <xf numFmtId="0" fontId="25" fillId="0" borderId="18" applyProtection="0">
      <alignment vertical="center"/>
    </xf>
    <xf numFmtId="0" fontId="24" fillId="0" borderId="14">
      <alignment horizontal="left" vertical="center"/>
    </xf>
    <xf numFmtId="0" fontId="25" fillId="0" borderId="18"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73" fillId="0" borderId="0"/>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5" fillId="0" borderId="18" applyProtection="0">
      <alignment vertical="center"/>
    </xf>
    <xf numFmtId="0" fontId="22" fillId="7" borderId="16" applyProtection="0">
      <alignment vertical="center"/>
    </xf>
    <xf numFmtId="0" fontId="22" fillId="7" borderId="16" applyProtection="0">
      <alignment vertical="center"/>
    </xf>
    <xf numFmtId="0" fontId="24" fillId="0" borderId="14">
      <alignment horizontal="left" vertical="center"/>
    </xf>
    <xf numFmtId="0" fontId="24" fillId="0" borderId="14">
      <alignment horizontal="left" vertical="center"/>
    </xf>
    <xf numFmtId="0" fontId="25" fillId="0" borderId="18" applyProtection="0">
      <alignment vertical="center"/>
    </xf>
    <xf numFmtId="0" fontId="25" fillId="0" borderId="18" applyProtection="0">
      <alignment vertical="center"/>
    </xf>
    <xf numFmtId="0" fontId="74" fillId="0" borderId="0" applyProtection="0">
      <alignment vertical="center"/>
    </xf>
    <xf numFmtId="0" fontId="24" fillId="0" borderId="14">
      <alignment horizontal="left" vertical="center"/>
    </xf>
    <xf numFmtId="0" fontId="24" fillId="0" borderId="14">
      <alignment horizontal="left" vertical="center"/>
    </xf>
    <xf numFmtId="0" fontId="61" fillId="0" borderId="0" applyNumberFormat="0" applyFill="0" applyBorder="0" applyAlignment="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9" fillId="7" borderId="20" applyProtection="0">
      <alignment vertical="center"/>
    </xf>
    <xf numFmtId="0" fontId="24" fillId="0" borderId="14">
      <alignment horizontal="left" vertical="center"/>
    </xf>
    <xf numFmtId="0" fontId="29" fillId="7" borderId="20" applyProtection="0">
      <alignment vertical="center"/>
    </xf>
    <xf numFmtId="0" fontId="29" fillId="7" borderId="20" applyProtection="0">
      <alignmen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4" fillId="0" borderId="14">
      <alignment horizontal="lef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24" fillId="0" borderId="14">
      <alignment horizontal="lef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1" fillId="6" borderId="16" applyProtection="0">
      <alignment vertical="center"/>
    </xf>
    <xf numFmtId="0" fontId="25" fillId="0" borderId="18" applyProtection="0">
      <alignment vertical="center"/>
    </xf>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3" fillId="4" borderId="17" applyProtection="0">
      <alignment vertical="center"/>
    </xf>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1" fillId="6" borderId="16" applyProtection="0">
      <alignment vertical="center"/>
    </xf>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71" fillId="30" borderId="0" applyNumberFormat="0" applyBorder="0" applyAlignment="0"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5" fillId="0" borderId="18"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19" fillId="4" borderId="1" applyNumberFormat="0" applyBorder="0" applyAlignment="0" applyProtection="0"/>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179" fontId="52" fillId="33" borderId="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50" fillId="15" borderId="0"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9" applyNumberFormat="0" applyFill="0" applyAlignment="0" applyProtection="0">
      <alignment vertical="center"/>
    </xf>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9" applyNumberFormat="0" applyFill="0" applyAlignment="0" applyProtection="0">
      <alignment vertical="center"/>
    </xf>
    <xf numFmtId="0" fontId="19" fillId="4" borderId="1" applyNumberFormat="0" applyBorder="0" applyAlignment="0" applyProtection="0"/>
    <xf numFmtId="0" fontId="22" fillId="7" borderId="16" applyProtection="0">
      <alignment vertical="center"/>
    </xf>
    <xf numFmtId="0" fontId="21" fillId="6" borderId="16" applyProtection="0">
      <alignment vertical="center"/>
    </xf>
    <xf numFmtId="0" fontId="21" fillId="6" borderId="16" applyProtection="0">
      <alignment vertical="center"/>
    </xf>
    <xf numFmtId="0" fontId="23" fillId="0" borderId="0" applyProtection="0"/>
    <xf numFmtId="0" fontId="29" fillId="7" borderId="2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0" borderId="19" applyNumberFormat="0" applyFill="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8" applyProtection="0">
      <alignment vertical="center"/>
    </xf>
    <xf numFmtId="188" fontId="23" fillId="0" borderId="0" applyFont="0" applyFill="0" applyBorder="0" applyAlignment="0" applyProtection="0"/>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25" fillId="0"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7" borderId="16" applyProtection="0">
      <alignment vertical="center"/>
    </xf>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22" fillId="7" borderId="16" applyProtection="0">
      <alignment vertical="center"/>
    </xf>
    <xf numFmtId="0" fontId="21" fillId="6" borderId="16" applyNumberFormat="0" applyAlignment="0" applyProtection="0">
      <alignment vertical="center"/>
    </xf>
    <xf numFmtId="0" fontId="68" fillId="0" borderId="0"/>
    <xf numFmtId="0" fontId="19" fillId="4" borderId="1" applyNumberFormat="0" applyBorder="0" applyAlignment="0" applyProtection="0"/>
    <xf numFmtId="0" fontId="22" fillId="7" borderId="16" applyProtection="0">
      <alignment vertical="center"/>
    </xf>
    <xf numFmtId="0" fontId="21" fillId="6" borderId="16" applyNumberFormat="0" applyAlignment="0" applyProtection="0">
      <alignment vertical="center"/>
    </xf>
    <xf numFmtId="0" fontId="19" fillId="4" borderId="1" applyNumberFormat="0" applyBorder="0" applyAlignment="0" applyProtection="0"/>
    <xf numFmtId="0" fontId="22" fillId="7"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19" fillId="4" borderId="1" applyNumberFormat="0" applyBorder="0" applyAlignment="0" applyProtection="0"/>
    <xf numFmtId="0" fontId="21" fillId="6" borderId="16" applyProtection="0">
      <alignment vertical="center"/>
    </xf>
    <xf numFmtId="0" fontId="71" fillId="30" borderId="0" applyNumberFormat="0" applyBorder="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19" fillId="4" borderId="1" applyNumberFormat="0" applyBorder="0" applyAlignment="0" applyProtection="0"/>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19" fillId="4" borderId="1" applyNumberFormat="0" applyBorder="0" applyAlignment="0" applyProtection="0"/>
    <xf numFmtId="0" fontId="19" fillId="4" borderId="1" applyNumberFormat="0" applyBorder="0" applyAlignment="0" applyProtection="0"/>
    <xf numFmtId="0" fontId="21" fillId="6" borderId="16" applyProtection="0">
      <alignment vertical="center"/>
    </xf>
    <xf numFmtId="0" fontId="21" fillId="6" borderId="16"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19" fillId="4" borderId="1" applyNumberFormat="0" applyBorder="0" applyAlignment="0" applyProtection="0"/>
    <xf numFmtId="0" fontId="25" fillId="0" borderId="18" applyProtection="0">
      <alignment vertical="center"/>
    </xf>
    <xf numFmtId="0" fontId="25" fillId="0" borderId="18" applyProtection="0">
      <alignment vertical="center"/>
    </xf>
    <xf numFmtId="179" fontId="78" fillId="64" borderId="0"/>
    <xf numFmtId="38" fontId="23" fillId="0" borderId="0" applyFont="0" applyFill="0" applyBorder="0" applyAlignment="0" applyProtection="0"/>
    <xf numFmtId="40" fontId="23" fillId="0" borderId="0" applyFont="0" applyFill="0" applyBorder="0" applyAlignment="0" applyProtection="0"/>
    <xf numFmtId="184" fontId="23" fillId="0" borderId="0" applyFont="0" applyFill="0" applyBorder="0" applyAlignment="0" applyProtection="0"/>
    <xf numFmtId="0" fontId="23" fillId="0" borderId="0" applyFont="0" applyFill="0" applyBorder="0" applyAlignment="0" applyProtection="0"/>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189" fontId="23" fillId="0" borderId="0" applyFont="0" applyFill="0" applyBorder="0" applyAlignment="0" applyProtection="0"/>
    <xf numFmtId="176" fontId="23" fillId="0" borderId="0" applyFont="0" applyFill="0" applyBorder="0" applyAlignment="0" applyProtection="0"/>
    <xf numFmtId="0" fontId="25" fillId="0" borderId="19" applyNumberFormat="0" applyFill="0" applyAlignment="0" applyProtection="0">
      <alignment vertical="center"/>
    </xf>
    <xf numFmtId="0" fontId="37" fillId="0" borderId="0"/>
    <xf numFmtId="0" fontId="29" fillId="8" borderId="20" applyNumberFormat="0" applyAlignment="0" applyProtection="0">
      <alignment vertical="center"/>
    </xf>
    <xf numFmtId="0" fontId="29" fillId="8" borderId="20" applyNumberFormat="0" applyAlignment="0" applyProtection="0">
      <alignment vertical="center"/>
    </xf>
    <xf numFmtId="37" fontId="76" fillId="0" borderId="0"/>
    <xf numFmtId="0" fontId="29" fillId="7" borderId="20" applyProtection="0">
      <alignment vertical="center"/>
    </xf>
    <xf numFmtId="0" fontId="29" fillId="7" borderId="20" applyProtection="0">
      <alignment vertical="center"/>
    </xf>
    <xf numFmtId="190" fontId="31" fillId="0" borderId="0"/>
    <xf numFmtId="0" fontId="32" fillId="0" borderId="0"/>
    <xf numFmtId="0" fontId="29" fillId="7" borderId="20" applyProtection="0">
      <alignment vertical="center"/>
    </xf>
    <xf numFmtId="14" fontId="39" fillId="0" borderId="0">
      <alignment horizontal="center" wrapText="1"/>
      <protection locked="0"/>
    </xf>
    <xf numFmtId="10" fontId="23" fillId="0" borderId="0" applyFont="0" applyFill="0" applyBorder="0" applyAlignment="0" applyProtection="0"/>
    <xf numFmtId="0" fontId="23" fillId="4" borderId="17" applyNumberFormat="0" applyFont="0" applyAlignment="0" applyProtection="0">
      <alignment vertical="center"/>
    </xf>
    <xf numFmtId="0" fontId="23" fillId="4" borderId="17" applyNumberFormat="0" applyFont="0" applyAlignment="0" applyProtection="0">
      <alignment vertical="center"/>
    </xf>
    <xf numFmtId="9" fontId="23" fillId="0" borderId="0" applyFont="0" applyFill="0" applyBorder="0" applyAlignment="0" applyProtection="0"/>
    <xf numFmtId="0" fontId="25" fillId="0" borderId="18" applyProtection="0">
      <alignment vertical="center"/>
    </xf>
    <xf numFmtId="0" fontId="25" fillId="0" borderId="18" applyProtection="0">
      <alignment vertical="center"/>
    </xf>
    <xf numFmtId="191" fontId="23" fillId="0" borderId="0" applyFont="0" applyFill="0" applyProtection="0"/>
    <xf numFmtId="0" fontId="23" fillId="4" borderId="17" applyNumberFormat="0" applyFont="0" applyAlignment="0" applyProtection="0">
      <alignment vertical="center"/>
    </xf>
    <xf numFmtId="0" fontId="23" fillId="4" borderId="17" applyProtection="0">
      <alignment vertical="center"/>
    </xf>
    <xf numFmtId="0" fontId="22" fillId="7" borderId="16" applyProtection="0">
      <alignment vertical="center"/>
    </xf>
    <xf numFmtId="0" fontId="22" fillId="7" borderId="16" applyProtection="0">
      <alignment vertical="center"/>
    </xf>
    <xf numFmtId="15" fontId="23" fillId="0" borderId="0" applyFont="0" applyFill="0" applyBorder="0" applyAlignment="0" applyProtection="0"/>
    <xf numFmtId="4" fontId="23" fillId="0" borderId="0" applyFont="0" applyFill="0" applyBorder="0" applyAlignment="0" applyProtection="0"/>
    <xf numFmtId="0" fontId="65" fillId="0" borderId="34">
      <alignment horizontal="center"/>
    </xf>
    <xf numFmtId="3" fontId="23" fillId="0" borderId="0" applyFont="0" applyFill="0" applyBorder="0" applyAlignment="0" applyProtection="0"/>
    <xf numFmtId="0" fontId="23" fillId="62" borderId="0" applyNumberFormat="0" applyFont="0" applyBorder="0" applyAlignment="0" applyProtection="0"/>
    <xf numFmtId="0" fontId="65" fillId="0" borderId="0" applyNumberFormat="0" applyFill="0" applyBorder="0" applyAlignment="0" applyProtection="0"/>
    <xf numFmtId="0" fontId="64" fillId="61" borderId="4">
      <protection locked="0"/>
    </xf>
    <xf numFmtId="0" fontId="80" fillId="0" borderId="0"/>
    <xf numFmtId="0" fontId="29" fillId="8" borderId="20" applyNumberFormat="0" applyAlignment="0" applyProtection="0">
      <alignment vertical="center"/>
    </xf>
    <xf numFmtId="0" fontId="29" fillId="8" borderId="20" applyNumberFormat="0" applyAlignment="0" applyProtection="0">
      <alignment vertical="center"/>
    </xf>
    <xf numFmtId="0" fontId="64" fillId="61" borderId="4">
      <protection locked="0"/>
    </xf>
    <xf numFmtId="0" fontId="29" fillId="7" borderId="20" applyProtection="0">
      <alignment vertical="center"/>
    </xf>
    <xf numFmtId="0" fontId="29" fillId="7" borderId="20" applyProtection="0">
      <alignment vertical="center"/>
    </xf>
    <xf numFmtId="0" fontId="34" fillId="38" borderId="0" applyNumberFormat="0" applyBorder="0" applyAlignment="0" applyProtection="0">
      <alignment vertical="center"/>
    </xf>
    <xf numFmtId="0" fontId="64" fillId="61" borderId="4">
      <protection locked="0"/>
    </xf>
    <xf numFmtId="9" fontId="43" fillId="0" borderId="0">
      <alignment vertical="center"/>
    </xf>
    <xf numFmtId="0" fontId="23" fillId="4" borderId="17" applyNumberFormat="0" applyFont="0" applyAlignment="0" applyProtection="0">
      <alignment vertical="center"/>
    </xf>
    <xf numFmtId="0" fontId="23" fillId="4" borderId="17" applyProtection="0">
      <alignment vertical="center"/>
    </xf>
    <xf numFmtId="180" fontId="23" fillId="0" borderId="0" applyFont="0" applyFill="0" applyBorder="0" applyAlignment="0" applyProtection="0"/>
    <xf numFmtId="0" fontId="31" fillId="0" borderId="3" applyNumberFormat="0" applyFill="0" applyProtection="0">
      <alignment horizontal="right"/>
    </xf>
    <xf numFmtId="0" fontId="21" fillId="6" borderId="16" applyNumberFormat="0" applyAlignment="0" applyProtection="0">
      <alignment vertical="center"/>
    </xf>
    <xf numFmtId="0" fontId="81" fillId="0" borderId="30" applyProtection="0">
      <alignment vertical="center"/>
    </xf>
    <xf numFmtId="0" fontId="21" fillId="6" borderId="16" applyNumberFormat="0" applyAlignment="0" applyProtection="0">
      <alignment vertical="center"/>
    </xf>
    <xf numFmtId="0" fontId="82" fillId="0" borderId="35" applyNumberFormat="0" applyFill="0" applyAlignment="0" applyProtection="0">
      <alignment vertical="center"/>
    </xf>
    <xf numFmtId="0" fontId="69" fillId="0" borderId="33"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69" fillId="0" borderId="0" applyProtection="0">
      <alignment vertical="center"/>
    </xf>
    <xf numFmtId="43" fontId="23" fillId="0" borderId="0" applyFont="0" applyFill="0" applyBorder="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66" fillId="0" borderId="0" applyNumberFormat="0" applyFill="0" applyBorder="0" applyAlignment="0" applyProtection="0">
      <alignment vertical="center"/>
    </xf>
    <xf numFmtId="43" fontId="43" fillId="0" borderId="0" applyFont="0" applyFill="0" applyBorder="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9" fillId="7" borderId="20" applyProtection="0">
      <alignment vertical="center"/>
    </xf>
    <xf numFmtId="0" fontId="29" fillId="7" borderId="20" applyProtection="0">
      <alignment vertical="center"/>
    </xf>
    <xf numFmtId="0" fontId="83" fillId="0" borderId="3" applyNumberFormat="0" applyFill="0" applyProtection="0">
      <alignment horizontal="center"/>
    </xf>
    <xf numFmtId="0" fontId="22" fillId="8" borderId="16" applyNumberFormat="0" applyAlignment="0" applyProtection="0">
      <alignment vertical="center"/>
    </xf>
    <xf numFmtId="0" fontId="74" fillId="0" borderId="0" applyNumberFormat="0" applyFill="0" applyBorder="0" applyAlignment="0" applyProtection="0"/>
    <xf numFmtId="0" fontId="23" fillId="0" borderId="0">
      <alignment vertical="center"/>
    </xf>
    <xf numFmtId="0" fontId="84" fillId="0" borderId="10" applyNumberFormat="0" applyFill="0" applyProtection="0">
      <alignment horizont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75" fillId="17" borderId="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33" fillId="15" borderId="0" applyNumberFormat="0" applyBorder="0" applyAlignment="0" applyProtection="0">
      <alignment vertical="center"/>
    </xf>
    <xf numFmtId="0" fontId="75" fillId="17" borderId="0"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50" fillId="15" borderId="0" applyNumberFormat="0" applyBorder="0" applyAlignment="0" applyProtection="0"/>
    <xf numFmtId="0" fontId="21" fillId="6" borderId="16" applyProtection="0">
      <alignment vertical="center"/>
    </xf>
    <xf numFmtId="0" fontId="33" fillId="15" borderId="0" applyNumberFormat="0" applyBorder="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33" fillId="15" borderId="0" applyNumberFormat="0" applyBorder="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43" fillId="0" borderId="0"/>
    <xf numFmtId="0" fontId="43" fillId="0" borderId="0">
      <alignment vertical="center"/>
    </xf>
    <xf numFmtId="0" fontId="25" fillId="0" borderId="19" applyNumberFormat="0" applyFill="0" applyAlignment="0" applyProtection="0">
      <alignment vertical="center"/>
    </xf>
    <xf numFmtId="0" fontId="23" fillId="0" borderId="0" applyProtection="0"/>
    <xf numFmtId="0" fontId="23" fillId="0" borderId="0" applyProtection="0"/>
    <xf numFmtId="0" fontId="70" fillId="0" borderId="0">
      <alignment vertical="center"/>
    </xf>
    <xf numFmtId="0" fontId="29" fillId="7" borderId="20" applyProtection="0">
      <alignment vertical="center"/>
    </xf>
    <xf numFmtId="0" fontId="29" fillId="7" borderId="20" applyProtection="0">
      <alignment vertical="center"/>
    </xf>
    <xf numFmtId="0" fontId="23" fillId="0" borderId="0" applyProtection="0"/>
    <xf numFmtId="0" fontId="25" fillId="0" borderId="19" applyNumberFormat="0" applyFill="0" applyAlignment="0" applyProtection="0">
      <alignment vertical="center"/>
    </xf>
    <xf numFmtId="0" fontId="43" fillId="0" borderId="0"/>
    <xf numFmtId="0" fontId="23" fillId="4" borderId="17" applyProtection="0">
      <alignment vertical="center"/>
    </xf>
    <xf numFmtId="0" fontId="25" fillId="0" borderId="18" applyProtection="0">
      <alignment vertical="center"/>
    </xf>
    <xf numFmtId="0" fontId="22" fillId="8" borderId="16" applyNumberFormat="0" applyAlignment="0" applyProtection="0">
      <alignment vertical="center"/>
    </xf>
    <xf numFmtId="0" fontId="43" fillId="0" borderId="0"/>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43" fillId="0" borderId="0">
      <alignment vertical="center"/>
    </xf>
    <xf numFmtId="0" fontId="23" fillId="4" borderId="17" applyProtection="0">
      <alignment vertical="center"/>
    </xf>
    <xf numFmtId="0" fontId="25" fillId="0" borderId="18" applyProtection="0">
      <alignment vertical="center"/>
    </xf>
    <xf numFmtId="0" fontId="22" fillId="8" borderId="16" applyNumberFormat="0" applyAlignment="0" applyProtection="0">
      <alignment vertical="center"/>
    </xf>
    <xf numFmtId="0" fontId="23" fillId="0" borderId="0">
      <alignment vertical="center"/>
    </xf>
    <xf numFmtId="0" fontId="23" fillId="0" borderId="0">
      <alignment vertical="center"/>
    </xf>
    <xf numFmtId="0" fontId="25" fillId="0" borderId="19" applyNumberFormat="0" applyFill="0" applyAlignment="0" applyProtection="0">
      <alignment vertical="center"/>
    </xf>
    <xf numFmtId="0" fontId="43" fillId="0" borderId="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0" borderId="0"/>
    <xf numFmtId="0" fontId="25" fillId="0" borderId="19" applyNumberFormat="0" applyFill="0" applyAlignment="0" applyProtection="0">
      <alignment vertical="center"/>
    </xf>
    <xf numFmtId="0" fontId="29" fillId="7" borderId="20" applyProtection="0">
      <alignment vertical="center"/>
    </xf>
    <xf numFmtId="0" fontId="23" fillId="0" borderId="0"/>
    <xf numFmtId="0" fontId="23" fillId="0" borderId="0">
      <alignment vertical="center"/>
    </xf>
    <xf numFmtId="0" fontId="25" fillId="0" borderId="19" applyNumberFormat="0" applyFill="0" applyAlignment="0" applyProtection="0">
      <alignment vertical="center"/>
    </xf>
    <xf numFmtId="0" fontId="29" fillId="7" borderId="20" applyProtection="0">
      <alignment vertical="center"/>
    </xf>
    <xf numFmtId="0" fontId="73" fillId="0" borderId="0"/>
    <xf numFmtId="0" fontId="25" fillId="0" borderId="19" applyNumberFormat="0" applyFill="0" applyAlignment="0" applyProtection="0">
      <alignment vertical="center"/>
    </xf>
    <xf numFmtId="0" fontId="29" fillId="7" borderId="20" applyProtection="0">
      <alignment vertical="center"/>
    </xf>
    <xf numFmtId="0" fontId="73" fillId="0" borderId="0"/>
    <xf numFmtId="0" fontId="25" fillId="0" borderId="18" applyProtection="0">
      <alignment vertical="center"/>
    </xf>
    <xf numFmtId="0" fontId="25" fillId="0" borderId="18" applyProtection="0">
      <alignment vertical="center"/>
    </xf>
    <xf numFmtId="0" fontId="43" fillId="0" borderId="0" applyProtection="0">
      <alignment vertical="center"/>
    </xf>
    <xf numFmtId="0" fontId="21" fillId="6" borderId="16" applyProtection="0">
      <alignment vertical="center"/>
    </xf>
    <xf numFmtId="0" fontId="21" fillId="6" borderId="16"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79" fillId="0" borderId="0" applyNumberFormat="0" applyFill="0" applyBorder="0" applyAlignment="0" applyProtection="0"/>
    <xf numFmtId="0" fontId="71" fillId="30" borderId="0" applyProtection="0">
      <alignment vertical="center"/>
    </xf>
    <xf numFmtId="0" fontId="71" fillId="30" borderId="0" applyNumberFormat="0" applyBorder="0" applyAlignment="0" applyProtection="0">
      <alignment vertical="center"/>
    </xf>
    <xf numFmtId="0" fontId="71" fillId="30" borderId="0" applyProtection="0">
      <alignment vertical="center"/>
    </xf>
    <xf numFmtId="0" fontId="25" fillId="0" borderId="19" applyNumberFormat="0" applyFill="0" applyAlignment="0" applyProtection="0">
      <alignment vertical="center"/>
    </xf>
    <xf numFmtId="0" fontId="71" fillId="30" borderId="0" applyNumberFormat="0" applyBorder="0" applyAlignment="0" applyProtection="0">
      <alignment vertical="center"/>
    </xf>
    <xf numFmtId="0" fontId="23" fillId="4" borderId="17" applyProtection="0">
      <alignment vertical="center"/>
    </xf>
    <xf numFmtId="0" fontId="23" fillId="4" borderId="17" applyProtection="0">
      <alignment vertical="center"/>
    </xf>
    <xf numFmtId="0" fontId="77" fillId="30" borderId="0" applyNumberFormat="0" applyBorder="0" applyAlignment="0" applyProtection="0"/>
    <xf numFmtId="0" fontId="71" fillId="30" borderId="0" applyNumberFormat="0" applyBorder="0" applyAlignment="0" applyProtection="0">
      <alignment vertical="center"/>
    </xf>
    <xf numFmtId="0" fontId="22" fillId="7" borderId="16" applyProtection="0">
      <alignment vertical="center"/>
    </xf>
    <xf numFmtId="0" fontId="77" fillId="30" borderId="0" applyNumberFormat="0" applyBorder="0" applyAlignment="0" applyProtection="0"/>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71" fillId="30" borderId="0" applyNumberFormat="0" applyBorder="0" applyAlignment="0" applyProtection="0">
      <alignment vertical="center"/>
    </xf>
    <xf numFmtId="0" fontId="71" fillId="30" borderId="0" applyNumberFormat="0" applyBorder="0" applyAlignment="0" applyProtection="0">
      <alignment vertical="center"/>
    </xf>
    <xf numFmtId="0" fontId="25" fillId="0" borderId="18" applyProtection="0">
      <alignment vertical="center"/>
    </xf>
    <xf numFmtId="0" fontId="25" fillId="0" borderId="18"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3" fillId="4" borderId="17"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3" fillId="4" borderId="17" applyProtection="0">
      <alignment vertical="center"/>
    </xf>
    <xf numFmtId="0" fontId="23" fillId="4" borderId="17"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85" fillId="18" borderId="36"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8"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7" borderId="2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2" fillId="7" borderId="16"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9" fillId="8" borderId="20" applyNumberForma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2" fillId="8" borderId="16" applyNumberFormat="0" applyAlignment="0"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2" fillId="7" borderId="16" applyProtection="0">
      <alignment vertical="center"/>
    </xf>
    <xf numFmtId="0" fontId="22" fillId="7" borderId="16"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2" fillId="7" borderId="16" applyProtection="0">
      <alignment vertical="center"/>
    </xf>
    <xf numFmtId="0" fontId="22" fillId="7" borderId="16" applyProtection="0">
      <alignment vertical="center"/>
    </xf>
    <xf numFmtId="0" fontId="23" fillId="4" borderId="17" applyNumberFormat="0" applyFont="0" applyAlignment="0" applyProtection="0">
      <alignment vertical="center"/>
    </xf>
    <xf numFmtId="0" fontId="22" fillId="7" borderId="16" applyProtection="0">
      <alignment vertical="center"/>
    </xf>
    <xf numFmtId="0" fontId="22" fillId="7" borderId="16" applyProtection="0">
      <alignment vertical="center"/>
    </xf>
    <xf numFmtId="0" fontId="21" fillId="6" borderId="16" applyNumberFormat="0" applyAlignment="0"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2" fillId="7" borderId="16" applyProtection="0">
      <alignment vertical="center"/>
    </xf>
    <xf numFmtId="0" fontId="23" fillId="4" borderId="17" applyNumberFormat="0" applyFon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34" fillId="37" borderId="0" applyProtection="0">
      <alignment vertical="center"/>
    </xf>
    <xf numFmtId="0" fontId="22" fillId="8" borderId="16" applyNumberFormat="0" applyAlignment="0" applyProtection="0">
      <alignment vertical="center"/>
    </xf>
    <xf numFmtId="0" fontId="34" fillId="37" borderId="0" applyNumberFormat="0" applyBorder="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43" fontId="23" fillId="0" borderId="0" applyFont="0" applyFill="0" applyBorder="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2" fillId="8" borderId="16" applyNumberForma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41" fontId="23" fillId="0" borderId="0" applyFont="0" applyFill="0" applyBorder="0" applyAlignment="0" applyProtection="0"/>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22" fillId="8" borderId="16" applyNumberFormat="0" applyAlignment="0" applyProtection="0">
      <alignment vertical="center"/>
    </xf>
    <xf numFmtId="0" fontId="85" fillId="18" borderId="36" applyNumberFormat="0" applyAlignment="0" applyProtection="0">
      <alignment vertical="center"/>
    </xf>
    <xf numFmtId="0" fontId="86" fillId="0" borderId="0" applyProtection="0">
      <alignment vertical="center"/>
    </xf>
    <xf numFmtId="0" fontId="86" fillId="0" borderId="0" applyNumberFormat="0" applyFill="0" applyBorder="0" applyAlignment="0" applyProtection="0">
      <alignment vertical="center"/>
    </xf>
    <xf numFmtId="0" fontId="84" fillId="0" borderId="10" applyNumberFormat="0" applyFill="0" applyProtection="0">
      <alignment horizontal="left"/>
    </xf>
    <xf numFmtId="0" fontId="29" fillId="7" borderId="20" applyProtection="0">
      <alignment vertical="center"/>
    </xf>
    <xf numFmtId="0" fontId="29" fillId="7" borderId="20" applyProtection="0">
      <alignment vertical="center"/>
    </xf>
    <xf numFmtId="0" fontId="87" fillId="0" borderId="0" applyProtection="0">
      <alignment vertical="center"/>
    </xf>
    <xf numFmtId="0" fontId="29" fillId="7" borderId="20" applyProtection="0">
      <alignment vertical="center"/>
    </xf>
    <xf numFmtId="0" fontId="29" fillId="7" borderId="20" applyProtection="0">
      <alignment vertical="center"/>
    </xf>
    <xf numFmtId="0" fontId="87" fillId="0" borderId="0" applyNumberFormat="0" applyFill="0" applyBorder="0" applyAlignment="0" applyProtection="0">
      <alignment vertical="center"/>
    </xf>
    <xf numFmtId="0" fontId="88" fillId="0" borderId="37" applyProtection="0">
      <alignment vertical="center"/>
    </xf>
    <xf numFmtId="0" fontId="88" fillId="0" borderId="37" applyNumberFormat="0" applyFill="0" applyAlignment="0" applyProtection="0">
      <alignment vertical="center"/>
    </xf>
    <xf numFmtId="0" fontId="43" fillId="0" borderId="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1" fillId="65" borderId="0" applyNumberFormat="0" applyBorder="0" applyAlignment="0" applyProtection="0"/>
    <xf numFmtId="0" fontId="41" fillId="66" borderId="0" applyNumberFormat="0" applyBorder="0" applyAlignment="0" applyProtection="0"/>
    <xf numFmtId="0" fontId="41" fillId="23" borderId="0" applyNumberFormat="0" applyBorder="0" applyAlignment="0" applyProtection="0"/>
    <xf numFmtId="0" fontId="34" fillId="37" borderId="0" applyProtection="0">
      <alignment vertical="center"/>
    </xf>
    <xf numFmtId="0" fontId="34" fillId="26" borderId="0" applyNumberFormat="0" applyBorder="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34" fillId="57" borderId="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34" fillId="57" borderId="0" applyNumberFormat="0" applyBorder="0" applyAlignment="0" applyProtection="0">
      <alignment vertical="center"/>
    </xf>
    <xf numFmtId="0" fontId="34" fillId="53" borderId="0" applyProtection="0">
      <alignment vertical="center"/>
    </xf>
    <xf numFmtId="0" fontId="34" fillId="53" borderId="0" applyNumberFormat="0" applyBorder="0" applyAlignment="0" applyProtection="0">
      <alignment vertical="center"/>
    </xf>
    <xf numFmtId="0" fontId="29" fillId="7" borderId="20" applyProtection="0">
      <alignment vertical="center"/>
    </xf>
    <xf numFmtId="0" fontId="29" fillId="7" borderId="20" applyProtection="0">
      <alignment vertical="center"/>
    </xf>
    <xf numFmtId="0" fontId="34" fillId="35" borderId="0" applyProtection="0">
      <alignment vertical="center"/>
    </xf>
    <xf numFmtId="0" fontId="34" fillId="55" borderId="0" applyProtection="0">
      <alignment vertical="center"/>
    </xf>
    <xf numFmtId="0" fontId="34" fillId="55" borderId="0" applyNumberFormat="0" applyBorder="0" applyAlignment="0" applyProtection="0">
      <alignment vertical="center"/>
    </xf>
    <xf numFmtId="0" fontId="21" fillId="6" borderId="16" applyNumberFormat="0" applyAlignment="0" applyProtection="0">
      <alignment vertical="center"/>
    </xf>
    <xf numFmtId="0" fontId="34" fillId="55" borderId="0" applyNumberFormat="0" applyBorder="0" applyAlignment="0" applyProtection="0">
      <alignment vertical="center"/>
    </xf>
    <xf numFmtId="0" fontId="31" fillId="0" borderId="3" applyNumberFormat="0" applyFill="0" applyProtection="0">
      <alignment horizontal="left"/>
    </xf>
    <xf numFmtId="0" fontId="29" fillId="8" borderId="20" applyNumberFormat="0" applyAlignment="0" applyProtection="0">
      <alignment vertical="center"/>
    </xf>
    <xf numFmtId="0" fontId="75" fillId="63" borderId="0" applyProtection="0">
      <alignment vertical="center"/>
    </xf>
    <xf numFmtId="0" fontId="29" fillId="8" borderId="20" applyNumberFormat="0" applyAlignment="0" applyProtection="0">
      <alignment vertical="center"/>
    </xf>
    <xf numFmtId="0" fontId="75" fillId="63" borderId="0" applyNumberFormat="0" applyBorder="0" applyAlignment="0" applyProtection="0">
      <alignment vertical="center"/>
    </xf>
    <xf numFmtId="0" fontId="29" fillId="7" borderId="2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3" fillId="4" borderId="17" applyProtection="0">
      <alignment vertical="center"/>
    </xf>
    <xf numFmtId="0" fontId="29" fillId="7" borderId="20" applyProtection="0">
      <alignment vertical="center"/>
    </xf>
    <xf numFmtId="0" fontId="23" fillId="4" borderId="17" applyNumberFormat="0" applyFont="0" applyAlignment="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9" fillId="7" borderId="20" applyProtection="0">
      <alignment vertical="center"/>
    </xf>
    <xf numFmtId="0" fontId="21" fillId="6" borderId="16" applyNumberFormat="0" applyAlignment="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1" fillId="6" borderId="16" applyProtection="0">
      <alignment vertical="center"/>
    </xf>
    <xf numFmtId="0" fontId="29" fillId="7" borderId="20" applyProtection="0">
      <alignment vertical="center"/>
    </xf>
    <xf numFmtId="0" fontId="21" fillId="6" borderId="16"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1" fillId="6" borderId="16" applyProtection="0">
      <alignment vertical="center"/>
    </xf>
    <xf numFmtId="0" fontId="21" fillId="6" borderId="16" applyProtection="0">
      <alignment vertical="center"/>
    </xf>
    <xf numFmtId="0" fontId="29" fillId="7" borderId="2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1" fontId="31" fillId="0" borderId="10" applyFill="0" applyProtection="0">
      <alignment horizont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9" fillId="8" borderId="20" applyNumberFormat="0" applyAlignment="0"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43" fontId="23" fillId="0" borderId="0" applyFont="0" applyFill="0" applyBorder="0" applyAlignment="0" applyProtection="0"/>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21" fillId="6" borderId="16" applyNumberFormat="0" applyAlignment="0" applyProtection="0">
      <alignment vertical="center"/>
    </xf>
    <xf numFmtId="0" fontId="32" fillId="0" borderId="0"/>
    <xf numFmtId="0" fontId="34" fillId="57" borderId="0" applyNumberFormat="0" applyBorder="0" applyAlignment="0" applyProtection="0">
      <alignment vertical="center"/>
    </xf>
    <xf numFmtId="0" fontId="34" fillId="53" borderId="0" applyNumberFormat="0" applyBorder="0" applyAlignment="0" applyProtection="0">
      <alignment vertical="center"/>
    </xf>
    <xf numFmtId="0" fontId="34" fillId="38" borderId="0" applyNumberFormat="0" applyBorder="0" applyAlignment="0" applyProtection="0">
      <alignment vertical="center"/>
    </xf>
    <xf numFmtId="0" fontId="34" fillId="37" borderId="0" applyNumberFormat="0" applyBorder="0" applyAlignment="0" applyProtection="0">
      <alignment vertical="center"/>
    </xf>
    <xf numFmtId="41" fontId="23" fillId="0" borderId="0" applyFont="0" applyFill="0" applyBorder="0" applyAlignment="0" applyProtection="0"/>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xf numFmtId="0" fontId="23" fillId="4" borderId="17" applyNumberFormat="0" applyFont="0" applyAlignment="0" applyProtection="0">
      <alignment vertical="center"/>
    </xf>
  </cellStyleXfs>
  <cellXfs count="203">
    <xf numFmtId="0" fontId="0" fillId="0" borderId="0" xfId="0"/>
    <xf numFmtId="0" fontId="1" fillId="0" borderId="0" xfId="1125" applyFont="1" applyFill="1" applyAlignment="1">
      <alignment vertical="center"/>
    </xf>
    <xf numFmtId="0" fontId="1" fillId="0" borderId="0" xfId="1125" applyFont="1" applyFill="1" applyBorder="1" applyAlignment="1">
      <alignment vertical="center"/>
    </xf>
    <xf numFmtId="0" fontId="2" fillId="0" borderId="0" xfId="1125" applyFont="1" applyFill="1" applyAlignment="1">
      <alignment vertical="center"/>
    </xf>
    <xf numFmtId="0" fontId="2" fillId="2" borderId="0" xfId="1125" applyFont="1" applyFill="1" applyAlignment="1">
      <alignment vertical="center"/>
    </xf>
    <xf numFmtId="0" fontId="3" fillId="2" borderId="0" xfId="1125"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Alignment="1">
      <alignment horizontal="right" vertical="center" wrapText="1"/>
    </xf>
    <xf numFmtId="43" fontId="6" fillId="0" borderId="0" xfId="36" applyFont="1" applyAlignment="1">
      <alignment horizontal="right" vertical="center"/>
    </xf>
    <xf numFmtId="0" fontId="7" fillId="0" borderId="0" xfId="1125" applyFont="1" applyFill="1" applyBorder="1" applyAlignment="1">
      <alignment horizontal="center" vertical="center" wrapText="1"/>
    </xf>
    <xf numFmtId="49" fontId="7" fillId="0" borderId="0" xfId="1125" applyNumberFormat="1" applyFont="1" applyFill="1" applyBorder="1" applyAlignment="1">
      <alignment horizontal="center" vertical="center" wrapText="1"/>
    </xf>
    <xf numFmtId="0" fontId="1" fillId="0" borderId="1" xfId="1125" applyFont="1" applyFill="1" applyBorder="1" applyAlignment="1">
      <alignment horizontal="center" vertical="center"/>
    </xf>
    <xf numFmtId="0" fontId="1" fillId="0" borderId="1" xfId="1125" applyFont="1" applyFill="1" applyBorder="1" applyAlignment="1">
      <alignment horizontal="center" vertical="center" wrapText="1"/>
    </xf>
    <xf numFmtId="49" fontId="1" fillId="0" borderId="1" xfId="1125" applyNumberFormat="1" applyFont="1" applyFill="1" applyBorder="1" applyAlignment="1">
      <alignment horizontal="center" vertical="center" wrapText="1"/>
    </xf>
    <xf numFmtId="49" fontId="1" fillId="0" borderId="2" xfId="1125" applyNumberFormat="1" applyFont="1" applyFill="1" applyBorder="1" applyAlignment="1">
      <alignment horizontal="center" vertical="center" wrapText="1"/>
    </xf>
    <xf numFmtId="43" fontId="1" fillId="0" borderId="1" xfId="36" applyFont="1" applyFill="1" applyBorder="1" applyAlignment="1">
      <alignment horizontal="center" vertical="center" wrapText="1"/>
    </xf>
    <xf numFmtId="49" fontId="1" fillId="0" borderId="3" xfId="1125" applyNumberFormat="1" applyFont="1" applyFill="1" applyBorder="1" applyAlignment="1">
      <alignment horizontal="center" vertical="center" wrapText="1"/>
    </xf>
    <xf numFmtId="0" fontId="2" fillId="0" borderId="1" xfId="1125" applyFont="1" applyFill="1" applyBorder="1" applyAlignment="1">
      <alignment horizontal="left" vertical="center"/>
    </xf>
    <xf numFmtId="49" fontId="2" fillId="0" borderId="1" xfId="1125" applyNumberFormat="1" applyFont="1" applyFill="1" applyBorder="1" applyAlignment="1">
      <alignment horizontal="right" vertical="center" wrapText="1"/>
    </xf>
    <xf numFmtId="43" fontId="8" fillId="0" borderId="1" xfId="36" applyFont="1" applyFill="1" applyBorder="1" applyAlignment="1">
      <alignment horizontal="right" vertical="center" wrapText="1"/>
    </xf>
    <xf numFmtId="0" fontId="2" fillId="0" borderId="1" xfId="1125" applyFont="1" applyFill="1" applyBorder="1" applyAlignment="1">
      <alignment horizontal="left" vertical="center" wrapText="1"/>
    </xf>
    <xf numFmtId="43" fontId="2" fillId="0" borderId="1" xfId="36" applyFont="1" applyFill="1" applyBorder="1" applyAlignment="1">
      <alignment horizontal="right" vertical="center" wrapText="1"/>
    </xf>
    <xf numFmtId="0" fontId="3" fillId="2" borderId="2" xfId="1125" applyFont="1" applyFill="1" applyBorder="1" applyAlignment="1">
      <alignment horizontal="center" vertical="center"/>
    </xf>
    <xf numFmtId="0" fontId="2" fillId="2" borderId="1" xfId="1125" applyFont="1" applyFill="1" applyBorder="1" applyAlignment="1">
      <alignment horizontal="left" vertical="center" wrapText="1"/>
    </xf>
    <xf numFmtId="49" fontId="4" fillId="2" borderId="1" xfId="0" applyNumberFormat="1" applyFont="1" applyFill="1" applyBorder="1" applyAlignment="1">
      <alignment vertical="center" wrapText="1"/>
    </xf>
    <xf numFmtId="43" fontId="8" fillId="2" borderId="1" xfId="36" applyFont="1" applyFill="1" applyBorder="1" applyAlignment="1">
      <alignment horizontal="right" vertical="center" wrapText="1"/>
    </xf>
    <xf numFmtId="0" fontId="3" fillId="2" borderId="4" xfId="1125" applyFont="1" applyFill="1" applyBorder="1" applyAlignment="1">
      <alignment horizontal="center" vertical="center"/>
    </xf>
    <xf numFmtId="0" fontId="9" fillId="2" borderId="5" xfId="1125" applyNumberFormat="1" applyFont="1" applyFill="1" applyBorder="1" applyAlignment="1">
      <alignment horizontal="left" vertical="center" wrapText="1"/>
    </xf>
    <xf numFmtId="0" fontId="9" fillId="2" borderId="6" xfId="1125" applyNumberFormat="1" applyFont="1" applyFill="1" applyBorder="1" applyAlignment="1">
      <alignment horizontal="left" vertical="center" wrapText="1"/>
    </xf>
    <xf numFmtId="0" fontId="9" fillId="2" borderId="7" xfId="1125" applyNumberFormat="1" applyFont="1" applyFill="1" applyBorder="1" applyAlignment="1">
      <alignment horizontal="left" vertical="center" wrapText="1"/>
    </xf>
    <xf numFmtId="49" fontId="5" fillId="2" borderId="1" xfId="0" applyNumberFormat="1" applyFont="1" applyFill="1" applyBorder="1" applyAlignment="1">
      <alignment vertical="center" wrapText="1"/>
    </xf>
    <xf numFmtId="0" fontId="9" fillId="2" borderId="8" xfId="1125" applyNumberFormat="1" applyFont="1" applyFill="1" applyBorder="1" applyAlignment="1">
      <alignment horizontal="left" vertical="center" wrapText="1"/>
    </xf>
    <xf numFmtId="0" fontId="9" fillId="2" borderId="9" xfId="1125" applyNumberFormat="1" applyFont="1" applyFill="1" applyBorder="1" applyAlignment="1">
      <alignment horizontal="left" vertical="center" wrapText="1"/>
    </xf>
    <xf numFmtId="0" fontId="9" fillId="2" borderId="10" xfId="1125" applyNumberFormat="1" applyFont="1" applyFill="1" applyBorder="1" applyAlignment="1">
      <alignment horizontal="left" vertical="center" wrapText="1"/>
    </xf>
    <xf numFmtId="49" fontId="3" fillId="2" borderId="1" xfId="1125" applyNumberFormat="1" applyFont="1" applyFill="1" applyBorder="1" applyAlignment="1">
      <alignment vertical="center" wrapText="1"/>
    </xf>
    <xf numFmtId="0" fontId="3" fillId="2" borderId="3" xfId="1125" applyFont="1" applyFill="1" applyBorder="1" applyAlignment="1">
      <alignment horizontal="center" vertical="center"/>
    </xf>
    <xf numFmtId="49" fontId="3" fillId="2" borderId="1" xfId="1125" applyNumberFormat="1" applyFont="1" applyFill="1" applyBorder="1" applyAlignment="1">
      <alignment horizontal="right" vertical="center" wrapText="1"/>
    </xf>
    <xf numFmtId="0" fontId="2" fillId="2" borderId="2" xfId="1097" applyNumberFormat="1" applyFont="1" applyFill="1" applyBorder="1" applyAlignment="1" applyProtection="1">
      <alignment horizontal="center" vertical="center" wrapText="1"/>
    </xf>
    <xf numFmtId="0" fontId="3" fillId="2" borderId="5" xfId="1097" applyNumberFormat="1" applyFont="1" applyFill="1" applyBorder="1" applyAlignment="1" applyProtection="1">
      <alignment horizontal="left" vertical="center" wrapText="1"/>
    </xf>
    <xf numFmtId="0" fontId="3" fillId="2" borderId="6" xfId="1097" applyNumberFormat="1" applyFont="1" applyFill="1" applyBorder="1" applyAlignment="1" applyProtection="1">
      <alignment horizontal="left" vertical="center" wrapText="1"/>
    </xf>
    <xf numFmtId="0" fontId="3" fillId="2" borderId="7" xfId="1097" applyNumberFormat="1" applyFont="1" applyFill="1" applyBorder="1" applyAlignment="1" applyProtection="1">
      <alignment horizontal="left" vertical="center" wrapText="1"/>
    </xf>
    <xf numFmtId="49" fontId="2" fillId="2" borderId="1" xfId="1125" applyNumberFormat="1" applyFont="1" applyFill="1" applyBorder="1" applyAlignment="1">
      <alignment horizontal="right" vertical="center" wrapText="1"/>
    </xf>
    <xf numFmtId="0" fontId="2" fillId="2" borderId="4" xfId="1097" applyNumberFormat="1" applyFont="1" applyFill="1" applyBorder="1" applyAlignment="1" applyProtection="1">
      <alignment horizontal="center" vertical="center" wrapText="1"/>
    </xf>
    <xf numFmtId="0" fontId="3" fillId="2" borderId="11" xfId="1097" applyNumberFormat="1" applyFont="1" applyFill="1" applyBorder="1" applyAlignment="1" applyProtection="1">
      <alignment horizontal="left" vertical="center" wrapText="1"/>
    </xf>
    <xf numFmtId="0" fontId="3" fillId="2" borderId="0" xfId="1097" applyNumberFormat="1" applyFont="1" applyFill="1" applyBorder="1" applyAlignment="1" applyProtection="1">
      <alignment horizontal="left" vertical="center" wrapText="1"/>
    </xf>
    <xf numFmtId="0" fontId="3" fillId="2" borderId="12" xfId="1097" applyNumberFormat="1" applyFont="1" applyFill="1" applyBorder="1" applyAlignment="1" applyProtection="1">
      <alignment horizontal="left" vertical="center" wrapText="1"/>
    </xf>
    <xf numFmtId="0" fontId="3" fillId="2" borderId="8" xfId="1097" applyNumberFormat="1" applyFont="1" applyFill="1" applyBorder="1" applyAlignment="1" applyProtection="1">
      <alignment horizontal="left" vertical="center" wrapText="1"/>
    </xf>
    <xf numFmtId="0" fontId="3" fillId="2" borderId="9" xfId="1097" applyNumberFormat="1" applyFont="1" applyFill="1" applyBorder="1" applyAlignment="1" applyProtection="1">
      <alignment horizontal="left" vertical="center" wrapText="1"/>
    </xf>
    <xf numFmtId="0" fontId="3" fillId="2" borderId="10" xfId="1097" applyNumberFormat="1" applyFont="1" applyFill="1" applyBorder="1" applyAlignment="1" applyProtection="1">
      <alignment horizontal="left" vertical="center" wrapText="1"/>
    </xf>
    <xf numFmtId="0" fontId="2" fillId="2" borderId="3" xfId="1097" applyNumberFormat="1" applyFont="1" applyFill="1" applyBorder="1" applyAlignment="1" applyProtection="1">
      <alignment horizontal="center" vertical="center" wrapText="1"/>
    </xf>
    <xf numFmtId="0" fontId="3" fillId="2" borderId="13" xfId="1097" applyNumberFormat="1" applyFont="1" applyFill="1" applyBorder="1" applyAlignment="1" applyProtection="1">
      <alignment horizontal="left" vertical="center" wrapText="1"/>
    </xf>
    <xf numFmtId="0" fontId="3" fillId="2" borderId="14" xfId="1097" applyNumberFormat="1" applyFont="1" applyFill="1" applyBorder="1" applyAlignment="1" applyProtection="1">
      <alignment horizontal="left" vertical="center" wrapText="1"/>
    </xf>
    <xf numFmtId="0" fontId="3" fillId="2" borderId="15" xfId="1097" applyNumberFormat="1" applyFont="1" applyFill="1" applyBorder="1" applyAlignment="1" applyProtection="1">
      <alignment horizontal="left" vertical="center" wrapText="1"/>
    </xf>
    <xf numFmtId="0" fontId="2" fillId="2" borderId="5" xfId="1097" applyNumberFormat="1" applyFont="1" applyFill="1" applyBorder="1" applyAlignment="1" applyProtection="1">
      <alignment horizontal="left" vertical="center" wrapText="1"/>
    </xf>
    <xf numFmtId="0" fontId="2" fillId="2" borderId="6" xfId="1097" applyNumberFormat="1" applyFont="1" applyFill="1" applyBorder="1" applyAlignment="1" applyProtection="1">
      <alignment horizontal="left" vertical="center" wrapText="1"/>
    </xf>
    <xf numFmtId="0" fontId="2" fillId="2" borderId="7" xfId="1097" applyNumberFormat="1" applyFont="1" applyFill="1" applyBorder="1" applyAlignment="1" applyProtection="1">
      <alignment horizontal="left" vertical="center" wrapText="1"/>
    </xf>
    <xf numFmtId="0" fontId="3" fillId="2" borderId="2" xfId="1097" applyNumberFormat="1" applyFont="1" applyFill="1" applyBorder="1" applyAlignment="1" applyProtection="1">
      <alignment horizontal="left" vertical="center" wrapText="1"/>
    </xf>
    <xf numFmtId="49" fontId="5" fillId="2" borderId="1" xfId="0" applyNumberFormat="1" applyFont="1" applyFill="1" applyBorder="1" applyAlignment="1">
      <alignment horizontal="left" vertical="center" wrapText="1"/>
    </xf>
    <xf numFmtId="0" fontId="3" fillId="2" borderId="4" xfId="1097" applyNumberFormat="1" applyFont="1" applyFill="1" applyBorder="1" applyAlignment="1" applyProtection="1">
      <alignment horizontal="left" vertical="center" wrapText="1"/>
    </xf>
    <xf numFmtId="0" fontId="3" fillId="2" borderId="1" xfId="1097" applyNumberFormat="1" applyFont="1" applyFill="1" applyBorder="1" applyAlignment="1" applyProtection="1">
      <alignment horizontal="center" vertical="center" wrapText="1"/>
    </xf>
    <xf numFmtId="0" fontId="3" fillId="2" borderId="1" xfId="1097" applyNumberFormat="1" applyFont="1" applyFill="1" applyBorder="1" applyAlignment="1" applyProtection="1">
      <alignment horizontal="left" vertical="center" wrapText="1"/>
    </xf>
    <xf numFmtId="0" fontId="2" fillId="2" borderId="1" xfId="1097" applyNumberFormat="1" applyFont="1" applyFill="1" applyBorder="1" applyAlignment="1" applyProtection="1">
      <alignment horizontal="left" vertical="center" wrapText="1"/>
    </xf>
    <xf numFmtId="0" fontId="3" fillId="2" borderId="3" xfId="1097" applyNumberFormat="1" applyFont="1" applyFill="1" applyBorder="1" applyAlignment="1" applyProtection="1">
      <alignment horizontal="left" vertical="center" wrapText="1"/>
    </xf>
    <xf numFmtId="49" fontId="2" fillId="2" borderId="1" xfId="1125" applyNumberFormat="1" applyFont="1" applyFill="1" applyBorder="1" applyAlignment="1">
      <alignment horizontal="left" vertical="center" wrapText="1"/>
    </xf>
    <xf numFmtId="49" fontId="3" fillId="2" borderId="1" xfId="1125" applyNumberFormat="1" applyFont="1" applyFill="1" applyBorder="1" applyAlignment="1">
      <alignment horizontal="left" vertical="center" wrapText="1"/>
    </xf>
    <xf numFmtId="0" fontId="3" fillId="2" borderId="5" xfId="1097" applyNumberFormat="1" applyFont="1" applyFill="1" applyBorder="1" applyAlignment="1" applyProtection="1">
      <alignment horizontal="left" vertical="center" wrapText="1" shrinkToFit="1"/>
    </xf>
    <xf numFmtId="0" fontId="3" fillId="2" borderId="6" xfId="1097" applyNumberFormat="1" applyFont="1" applyFill="1" applyBorder="1" applyAlignment="1" applyProtection="1">
      <alignment horizontal="left" vertical="center" wrapText="1" shrinkToFit="1"/>
    </xf>
    <xf numFmtId="0" fontId="3" fillId="2" borderId="7" xfId="1097" applyNumberFormat="1" applyFont="1" applyFill="1" applyBorder="1" applyAlignment="1" applyProtection="1">
      <alignment horizontal="left" vertical="center" wrapText="1" shrinkToFit="1"/>
    </xf>
    <xf numFmtId="0" fontId="3" fillId="2" borderId="8" xfId="1097" applyNumberFormat="1" applyFont="1" applyFill="1" applyBorder="1" applyAlignment="1" applyProtection="1">
      <alignment horizontal="left" vertical="center" wrapText="1" shrinkToFit="1"/>
    </xf>
    <xf numFmtId="0" fontId="3" fillId="2" borderId="9" xfId="1097" applyNumberFormat="1" applyFont="1" applyFill="1" applyBorder="1" applyAlignment="1" applyProtection="1">
      <alignment horizontal="left" vertical="center" wrapText="1" shrinkToFit="1"/>
    </xf>
    <xf numFmtId="0" fontId="3" fillId="2" borderId="10" xfId="1097" applyNumberFormat="1" applyFont="1" applyFill="1" applyBorder="1" applyAlignment="1" applyProtection="1">
      <alignment horizontal="left" vertical="center" wrapText="1" shrinkToFit="1"/>
    </xf>
    <xf numFmtId="0" fontId="2" fillId="2" borderId="13" xfId="1097" applyNumberFormat="1" applyFont="1" applyFill="1" applyBorder="1" applyAlignment="1" applyProtection="1">
      <alignment horizontal="left" vertical="center" wrapText="1"/>
    </xf>
    <xf numFmtId="0" fontId="2" fillId="2" borderId="14" xfId="1097" applyNumberFormat="1" applyFont="1" applyFill="1" applyBorder="1" applyAlignment="1" applyProtection="1">
      <alignment horizontal="left" vertical="center" wrapText="1"/>
    </xf>
    <xf numFmtId="0" fontId="2" fillId="2" borderId="15" xfId="1097" applyNumberFormat="1" applyFont="1" applyFill="1" applyBorder="1" applyAlignment="1" applyProtection="1">
      <alignment horizontal="left" vertical="center" wrapText="1"/>
    </xf>
    <xf numFmtId="0" fontId="3" fillId="2" borderId="5" xfId="1097" applyNumberFormat="1" applyFont="1" applyFill="1" applyBorder="1" applyAlignment="1" applyProtection="1">
      <alignment horizontal="center" vertical="center" wrapText="1"/>
    </xf>
    <xf numFmtId="0" fontId="3" fillId="2" borderId="6" xfId="1097" applyNumberFormat="1" applyFont="1" applyFill="1" applyBorder="1" applyAlignment="1" applyProtection="1">
      <alignment horizontal="center" vertical="center" wrapText="1"/>
    </xf>
    <xf numFmtId="0" fontId="3" fillId="2" borderId="7" xfId="1097" applyNumberFormat="1" applyFont="1" applyFill="1" applyBorder="1" applyAlignment="1" applyProtection="1">
      <alignment horizontal="center" vertical="center" wrapText="1"/>
    </xf>
    <xf numFmtId="0" fontId="3" fillId="2" borderId="11" xfId="1097" applyNumberFormat="1" applyFont="1" applyFill="1" applyBorder="1" applyAlignment="1" applyProtection="1">
      <alignment horizontal="center" vertical="center" wrapText="1"/>
    </xf>
    <xf numFmtId="0" fontId="3" fillId="2" borderId="0" xfId="1097" applyNumberFormat="1" applyFont="1" applyFill="1" applyBorder="1" applyAlignment="1" applyProtection="1">
      <alignment horizontal="center" vertical="center" wrapText="1"/>
    </xf>
    <xf numFmtId="0" fontId="3" fillId="2" borderId="12" xfId="1097" applyNumberFormat="1" applyFont="1" applyFill="1" applyBorder="1" applyAlignment="1" applyProtection="1">
      <alignment horizontal="center" vertical="center" wrapText="1"/>
    </xf>
    <xf numFmtId="0" fontId="3" fillId="2" borderId="8" xfId="1097" applyNumberFormat="1" applyFont="1" applyFill="1" applyBorder="1" applyAlignment="1" applyProtection="1">
      <alignment horizontal="center" vertical="center" wrapText="1"/>
    </xf>
    <xf numFmtId="0" fontId="3" fillId="2" borderId="9" xfId="1097" applyNumberFormat="1" applyFont="1" applyFill="1" applyBorder="1" applyAlignment="1" applyProtection="1">
      <alignment horizontal="center" vertical="center" wrapText="1"/>
    </xf>
    <xf numFmtId="0" fontId="3" fillId="2" borderId="10" xfId="1097" applyNumberFormat="1" applyFont="1" applyFill="1" applyBorder="1" applyAlignment="1" applyProtection="1">
      <alignment horizontal="center" vertical="center" wrapText="1"/>
    </xf>
    <xf numFmtId="0" fontId="3" fillId="2" borderId="13" xfId="1097" applyNumberFormat="1" applyFont="1" applyFill="1" applyBorder="1" applyAlignment="1" applyProtection="1">
      <alignment horizontal="center" vertical="center" wrapText="1"/>
    </xf>
    <xf numFmtId="0" fontId="3" fillId="2" borderId="14" xfId="1097" applyNumberFormat="1" applyFont="1" applyFill="1" applyBorder="1" applyAlignment="1" applyProtection="1">
      <alignment horizontal="center" vertical="center" wrapText="1"/>
    </xf>
    <xf numFmtId="0" fontId="3" fillId="2" borderId="15" xfId="1097" applyNumberFormat="1" applyFont="1" applyFill="1" applyBorder="1" applyAlignment="1" applyProtection="1">
      <alignment horizontal="center" vertical="center" wrapText="1"/>
    </xf>
    <xf numFmtId="0" fontId="2" fillId="2" borderId="1" xfId="1097" applyNumberFormat="1" applyFont="1" applyFill="1" applyBorder="1" applyAlignment="1" applyProtection="1">
      <alignment horizontal="center" vertical="center" wrapText="1"/>
    </xf>
    <xf numFmtId="0" fontId="1" fillId="0" borderId="2" xfId="1125" applyFont="1" applyFill="1" applyBorder="1" applyAlignment="1">
      <alignment horizontal="center" vertical="center" wrapText="1"/>
    </xf>
    <xf numFmtId="43" fontId="1" fillId="2" borderId="1" xfId="36" applyFont="1" applyFill="1" applyBorder="1" applyAlignment="1">
      <alignment horizontal="center" vertical="center" wrapText="1"/>
    </xf>
    <xf numFmtId="0" fontId="1" fillId="0" borderId="3" xfId="1125" applyFont="1" applyFill="1" applyBorder="1" applyAlignment="1">
      <alignment horizontal="center" vertical="center" wrapText="1"/>
    </xf>
    <xf numFmtId="43" fontId="10" fillId="2" borderId="1" xfId="36" applyFont="1" applyFill="1" applyBorder="1" applyAlignment="1">
      <alignment horizontal="right" vertical="center" wrapText="1"/>
    </xf>
    <xf numFmtId="43" fontId="11" fillId="2" borderId="1" xfId="36" applyFont="1" applyFill="1" applyBorder="1" applyAlignment="1">
      <alignment horizontal="right" vertical="center" wrapText="1"/>
    </xf>
    <xf numFmtId="43" fontId="12" fillId="2" borderId="1" xfId="36" applyFont="1" applyFill="1" applyBorder="1" applyAlignment="1">
      <alignment horizontal="right" vertical="center" wrapText="1"/>
    </xf>
    <xf numFmtId="0" fontId="13" fillId="2" borderId="1" xfId="597" applyFont="1" applyFill="1" applyBorder="1" applyAlignment="1">
      <alignment horizontal="right" vertical="center"/>
    </xf>
    <xf numFmtId="43" fontId="14" fillId="2" borderId="1" xfId="36" applyFont="1" applyFill="1" applyBorder="1" applyAlignment="1">
      <alignment horizontal="right" vertical="center" wrapText="1"/>
    </xf>
    <xf numFmtId="0" fontId="7" fillId="0" borderId="0" xfId="1125" applyFont="1" applyFill="1" applyBorder="1" applyAlignment="1">
      <alignment horizontal="right" vertical="center" wrapText="1"/>
    </xf>
    <xf numFmtId="43" fontId="1" fillId="0" borderId="0" xfId="36" applyFont="1" applyFill="1" applyBorder="1" applyAlignment="1">
      <alignment horizontal="right" vertical="center"/>
    </xf>
    <xf numFmtId="43" fontId="1" fillId="0" borderId="2" xfId="36" applyFont="1" applyFill="1" applyBorder="1" applyAlignment="1">
      <alignment horizontal="right" vertical="center" wrapText="1"/>
    </xf>
    <xf numFmtId="43" fontId="1" fillId="0" borderId="3" xfId="36" applyFont="1" applyFill="1" applyBorder="1" applyAlignment="1">
      <alignment horizontal="right" vertical="center" wrapText="1"/>
    </xf>
    <xf numFmtId="43" fontId="10" fillId="0" borderId="1" xfId="36" applyFont="1" applyFill="1" applyBorder="1" applyAlignment="1">
      <alignment horizontal="right" vertical="center" wrapText="1"/>
    </xf>
    <xf numFmtId="43" fontId="8" fillId="2" borderId="1" xfId="36" applyFont="1" applyFill="1" applyBorder="1" applyAlignment="1">
      <alignment horizontal="right" vertical="center"/>
    </xf>
    <xf numFmtId="43" fontId="10" fillId="2" borderId="1" xfId="36" applyFont="1" applyFill="1" applyBorder="1" applyAlignment="1">
      <alignment horizontal="right" vertical="center"/>
    </xf>
    <xf numFmtId="49" fontId="9" fillId="2" borderId="1" xfId="36" applyNumberFormat="1" applyFont="1" applyFill="1" applyBorder="1" applyAlignment="1">
      <alignment horizontal="right" vertical="center" wrapText="1"/>
    </xf>
    <xf numFmtId="49" fontId="3" fillId="2" borderId="1" xfId="36" applyNumberFormat="1" applyFont="1" applyFill="1" applyBorder="1" applyAlignment="1">
      <alignment horizontal="right" vertical="center" wrapText="1"/>
    </xf>
    <xf numFmtId="49" fontId="2" fillId="2" borderId="1" xfId="36" applyNumberFormat="1" applyFont="1" applyFill="1" applyBorder="1" applyAlignment="1">
      <alignment horizontal="right" vertical="center" wrapText="1"/>
    </xf>
    <xf numFmtId="0" fontId="15" fillId="2" borderId="5" xfId="1097" applyNumberFormat="1" applyFont="1" applyFill="1" applyBorder="1" applyAlignment="1" applyProtection="1">
      <alignment horizontal="left" vertical="center" wrapText="1"/>
    </xf>
    <xf numFmtId="0" fontId="15" fillId="2" borderId="6" xfId="1097" applyNumberFormat="1" applyFont="1" applyFill="1" applyBorder="1" applyAlignment="1" applyProtection="1">
      <alignment horizontal="left" vertical="center" wrapText="1"/>
    </xf>
    <xf numFmtId="0" fontId="15" fillId="2" borderId="7" xfId="1097" applyNumberFormat="1" applyFont="1" applyFill="1" applyBorder="1" applyAlignment="1" applyProtection="1">
      <alignment horizontal="left" vertical="center" wrapText="1"/>
    </xf>
    <xf numFmtId="49" fontId="16" fillId="2" borderId="1" xfId="36" applyNumberFormat="1" applyFont="1" applyFill="1" applyBorder="1" applyAlignment="1">
      <alignment horizontal="right" vertical="center" wrapText="1"/>
    </xf>
    <xf numFmtId="0" fontId="15" fillId="2" borderId="11" xfId="1097" applyNumberFormat="1" applyFont="1" applyFill="1" applyBorder="1" applyAlignment="1" applyProtection="1">
      <alignment horizontal="left" vertical="center" wrapText="1"/>
    </xf>
    <xf numFmtId="0" fontId="15" fillId="2" borderId="0" xfId="1097" applyNumberFormat="1" applyFont="1" applyFill="1" applyBorder="1" applyAlignment="1" applyProtection="1">
      <alignment horizontal="left" vertical="center" wrapText="1"/>
    </xf>
    <xf numFmtId="0" fontId="15" fillId="2" borderId="12" xfId="1097" applyNumberFormat="1" applyFont="1" applyFill="1" applyBorder="1" applyAlignment="1" applyProtection="1">
      <alignment horizontal="left" vertical="center" wrapText="1"/>
    </xf>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15" fillId="2" borderId="8" xfId="1097" applyNumberFormat="1" applyFont="1" applyFill="1" applyBorder="1" applyAlignment="1" applyProtection="1">
      <alignment horizontal="left" vertical="center" wrapText="1"/>
    </xf>
    <xf numFmtId="0" fontId="15" fillId="2" borderId="9" xfId="1097" applyNumberFormat="1" applyFont="1" applyFill="1" applyBorder="1" applyAlignment="1" applyProtection="1">
      <alignment horizontal="left" vertical="center" wrapText="1"/>
    </xf>
    <xf numFmtId="0" fontId="15" fillId="2" borderId="10" xfId="1097" applyNumberFormat="1" applyFont="1" applyFill="1" applyBorder="1" applyAlignment="1" applyProtection="1">
      <alignment horizontal="left" vertical="center" wrapText="1"/>
    </xf>
    <xf numFmtId="49" fontId="2" fillId="2" borderId="0" xfId="0" applyNumberFormat="1" applyFont="1" applyFill="1" applyAlignment="1">
      <alignment vertical="center"/>
    </xf>
    <xf numFmtId="49" fontId="2" fillId="2" borderId="0" xfId="0" applyNumberFormat="1" applyFont="1" applyFill="1" applyAlignment="1">
      <alignment vertical="center" wrapText="1"/>
    </xf>
    <xf numFmtId="0" fontId="3" fillId="2" borderId="3" xfId="1097" applyNumberFormat="1" applyFont="1" applyFill="1" applyBorder="1" applyAlignment="1" applyProtection="1">
      <alignment horizontal="center" vertical="center" wrapText="1"/>
    </xf>
    <xf numFmtId="0" fontId="17" fillId="2" borderId="1" xfId="1097" applyNumberFormat="1" applyFont="1" applyFill="1" applyBorder="1" applyAlignment="1" applyProtection="1">
      <alignment horizontal="center" vertical="center" wrapText="1"/>
    </xf>
    <xf numFmtId="0" fontId="15" fillId="2" borderId="1" xfId="1097" applyNumberFormat="1" applyFont="1" applyFill="1" applyBorder="1" applyAlignment="1" applyProtection="1">
      <alignment horizontal="center" vertical="center" wrapText="1"/>
    </xf>
    <xf numFmtId="31" fontId="5" fillId="2" borderId="1"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31" fontId="15" fillId="2" borderId="1" xfId="0" applyNumberFormat="1" applyFont="1" applyFill="1" applyBorder="1" applyAlignment="1" applyProtection="1">
      <alignment vertical="center" wrapText="1"/>
    </xf>
    <xf numFmtId="0" fontId="2" fillId="2" borderId="13" xfId="1125" applyFont="1" applyFill="1" applyBorder="1" applyAlignment="1">
      <alignment horizontal="left" vertical="center" wrapText="1"/>
    </xf>
    <xf numFmtId="0" fontId="2" fillId="2" borderId="14" xfId="1125" applyFont="1" applyFill="1" applyBorder="1" applyAlignment="1">
      <alignment horizontal="left" vertical="center" wrapText="1"/>
    </xf>
    <xf numFmtId="0" fontId="2" fillId="2" borderId="15" xfId="1125" applyFont="1" applyFill="1" applyBorder="1" applyAlignment="1">
      <alignment horizontal="left" vertical="center" wrapText="1"/>
    </xf>
    <xf numFmtId="49" fontId="16" fillId="2" borderId="1" xfId="549" applyNumberFormat="1" applyFont="1" applyFill="1" applyBorder="1" applyAlignment="1" applyProtection="1">
      <alignment horizontal="right" vertical="center" wrapText="1"/>
    </xf>
    <xf numFmtId="49" fontId="2" fillId="2" borderId="1" xfId="549" applyNumberFormat="1" applyFont="1" applyFill="1" applyBorder="1" applyAlignment="1" applyProtection="1">
      <alignment horizontal="right" vertical="center" wrapText="1"/>
    </xf>
    <xf numFmtId="0" fontId="2" fillId="2" borderId="2" xfId="549" applyNumberFormat="1" applyFont="1" applyFill="1" applyBorder="1" applyAlignment="1" applyProtection="1">
      <alignment horizontal="center" vertical="center" wrapText="1"/>
    </xf>
    <xf numFmtId="0" fontId="16" fillId="2" borderId="1" xfId="549" applyNumberFormat="1" applyFont="1" applyFill="1" applyBorder="1" applyAlignment="1" applyProtection="1">
      <alignment horizontal="left" vertical="center" wrapText="1"/>
    </xf>
    <xf numFmtId="49" fontId="4" fillId="2" borderId="1" xfId="0" applyNumberFormat="1" applyFont="1" applyFill="1" applyBorder="1" applyAlignment="1">
      <alignment vertical="center"/>
    </xf>
    <xf numFmtId="0" fontId="2" fillId="2" borderId="4" xfId="549" applyNumberFormat="1" applyFont="1" applyFill="1" applyBorder="1" applyAlignment="1" applyProtection="1">
      <alignment horizontal="center" vertical="center" wrapText="1"/>
    </xf>
    <xf numFmtId="0" fontId="3" fillId="2" borderId="13" xfId="549" applyNumberFormat="1" applyFont="1" applyFill="1" applyBorder="1" applyAlignment="1" applyProtection="1">
      <alignment horizontal="left" vertical="center" wrapText="1"/>
    </xf>
    <xf numFmtId="0" fontId="3" fillId="2" borderId="14" xfId="549" applyNumberFormat="1" applyFont="1" applyFill="1" applyBorder="1" applyAlignment="1" applyProtection="1">
      <alignment horizontal="left" vertical="center" wrapText="1"/>
    </xf>
    <xf numFmtId="0" fontId="3" fillId="2" borderId="15" xfId="549" applyNumberFormat="1" applyFont="1" applyFill="1" applyBorder="1" applyAlignment="1" applyProtection="1">
      <alignment horizontal="left" vertical="center" wrapText="1"/>
    </xf>
    <xf numFmtId="49" fontId="5" fillId="2" borderId="1" xfId="0" applyNumberFormat="1" applyFont="1" applyFill="1" applyBorder="1" applyAlignment="1">
      <alignment vertical="center"/>
    </xf>
    <xf numFmtId="0" fontId="2" fillId="2" borderId="3" xfId="549" applyNumberFormat="1" applyFont="1" applyFill="1" applyBorder="1" applyAlignment="1" applyProtection="1">
      <alignment horizontal="center" vertical="center" wrapText="1"/>
    </xf>
    <xf numFmtId="0" fontId="2" fillId="2" borderId="1" xfId="549" applyNumberFormat="1" applyFont="1" applyFill="1" applyBorder="1" applyAlignment="1" applyProtection="1">
      <alignment horizontal="center" vertical="center" wrapText="1"/>
    </xf>
    <xf numFmtId="0" fontId="2" fillId="2" borderId="13" xfId="549" applyNumberFormat="1" applyFont="1" applyFill="1" applyBorder="1" applyAlignment="1" applyProtection="1">
      <alignment horizontal="left" vertical="center" wrapText="1"/>
    </xf>
    <xf numFmtId="0" fontId="2" fillId="2" borderId="14" xfId="549" applyNumberFormat="1" applyFont="1" applyFill="1" applyBorder="1" applyAlignment="1" applyProtection="1">
      <alignment horizontal="left" vertical="center" wrapText="1"/>
    </xf>
    <xf numFmtId="0" fontId="2" fillId="2" borderId="15" xfId="549" applyNumberFormat="1" applyFont="1" applyFill="1" applyBorder="1" applyAlignment="1" applyProtection="1">
      <alignment horizontal="left" vertical="center" wrapText="1"/>
    </xf>
    <xf numFmtId="49" fontId="3" fillId="2" borderId="1" xfId="549" applyNumberFormat="1" applyFont="1" applyFill="1" applyBorder="1" applyAlignment="1" applyProtection="1">
      <alignment horizontal="right" vertical="center" wrapText="1"/>
    </xf>
    <xf numFmtId="0" fontId="3" fillId="2" borderId="5" xfId="549" applyNumberFormat="1" applyFont="1" applyFill="1" applyBorder="1" applyAlignment="1" applyProtection="1">
      <alignment horizontal="left" vertical="center" wrapText="1"/>
    </xf>
    <xf numFmtId="0" fontId="3" fillId="2" borderId="6" xfId="549" applyNumberFormat="1" applyFont="1" applyFill="1" applyBorder="1" applyAlignment="1" applyProtection="1">
      <alignment horizontal="left" vertical="center" wrapText="1"/>
    </xf>
    <xf numFmtId="0" fontId="3" fillId="2" borderId="7" xfId="549" applyNumberFormat="1" applyFont="1" applyFill="1" applyBorder="1" applyAlignment="1" applyProtection="1">
      <alignment horizontal="left" vertical="center" wrapText="1"/>
    </xf>
    <xf numFmtId="0" fontId="3" fillId="2" borderId="11" xfId="549" applyNumberFormat="1" applyFont="1" applyFill="1" applyBorder="1" applyAlignment="1" applyProtection="1">
      <alignment horizontal="left" vertical="center" wrapText="1"/>
    </xf>
    <xf numFmtId="0" fontId="3" fillId="2" borderId="0" xfId="549" applyNumberFormat="1" applyFont="1" applyFill="1" applyBorder="1" applyAlignment="1" applyProtection="1">
      <alignment horizontal="left" vertical="center" wrapText="1"/>
    </xf>
    <xf numFmtId="0" fontId="3" fillId="2" borderId="12" xfId="549" applyNumberFormat="1" applyFont="1" applyFill="1" applyBorder="1" applyAlignment="1" applyProtection="1">
      <alignment horizontal="left" vertical="center" wrapText="1"/>
    </xf>
    <xf numFmtId="0" fontId="3" fillId="2" borderId="8" xfId="549" applyNumberFormat="1" applyFont="1" applyFill="1" applyBorder="1" applyAlignment="1" applyProtection="1">
      <alignment horizontal="left" vertical="center" wrapText="1"/>
    </xf>
    <xf numFmtId="0" fontId="3" fillId="2" borderId="9" xfId="549" applyNumberFormat="1" applyFont="1" applyFill="1" applyBorder="1" applyAlignment="1" applyProtection="1">
      <alignment horizontal="left" vertical="center" wrapText="1"/>
    </xf>
    <xf numFmtId="0" fontId="3" fillId="2" borderId="10" xfId="549" applyNumberFormat="1" applyFont="1" applyFill="1" applyBorder="1" applyAlignment="1" applyProtection="1">
      <alignment horizontal="left" vertical="center" wrapText="1"/>
    </xf>
    <xf numFmtId="49" fontId="4" fillId="2" borderId="0" xfId="0" applyNumberFormat="1" applyFont="1" applyFill="1" applyAlignment="1">
      <alignment vertical="center"/>
    </xf>
    <xf numFmtId="49" fontId="4" fillId="2" borderId="0" xfId="0" applyNumberFormat="1" applyFont="1" applyFill="1" applyAlignment="1">
      <alignment vertical="center" wrapText="1"/>
    </xf>
    <xf numFmtId="49" fontId="2" fillId="2" borderId="1" xfId="0" applyNumberFormat="1" applyFont="1" applyFill="1" applyBorder="1" applyAlignment="1">
      <alignment vertical="center"/>
    </xf>
    <xf numFmtId="49" fontId="2" fillId="2" borderId="1" xfId="0" applyNumberFormat="1" applyFont="1" applyFill="1" applyBorder="1" applyAlignment="1">
      <alignment vertical="center" wrapText="1"/>
    </xf>
    <xf numFmtId="43" fontId="12" fillId="2" borderId="1" xfId="36" applyFont="1" applyFill="1" applyBorder="1" applyAlignment="1" applyProtection="1">
      <alignment horizontal="right" vertical="center" wrapText="1"/>
    </xf>
    <xf numFmtId="43" fontId="8" fillId="2" borderId="1" xfId="36" applyFont="1" applyFill="1" applyBorder="1" applyAlignment="1" applyProtection="1">
      <alignment horizontal="right" vertical="center" wrapText="1"/>
    </xf>
    <xf numFmtId="43" fontId="13" fillId="2" borderId="1" xfId="36" applyFont="1" applyFill="1" applyBorder="1" applyAlignment="1">
      <alignment horizontal="right" vertical="center"/>
    </xf>
    <xf numFmtId="43" fontId="11" fillId="2" borderId="1" xfId="36" applyFont="1" applyFill="1" applyBorder="1" applyAlignment="1" applyProtection="1">
      <alignment horizontal="right" vertical="center" wrapText="1"/>
    </xf>
    <xf numFmtId="43" fontId="10" fillId="2" borderId="1" xfId="36" applyFont="1" applyFill="1" applyBorder="1" applyAlignment="1" applyProtection="1">
      <alignment horizontal="right" vertical="center" wrapText="1"/>
    </xf>
    <xf numFmtId="43" fontId="10" fillId="2" borderId="3" xfId="36" applyFont="1" applyFill="1" applyBorder="1" applyAlignment="1" applyProtection="1">
      <alignment horizontal="right" vertical="center" wrapText="1"/>
    </xf>
    <xf numFmtId="192" fontId="10" fillId="2" borderId="1" xfId="1125" applyNumberFormat="1" applyFont="1" applyFill="1" applyBorder="1" applyAlignment="1">
      <alignment horizontal="right" vertical="center" wrapText="1"/>
    </xf>
    <xf numFmtId="0" fontId="16" fillId="2" borderId="0" xfId="0" applyNumberFormat="1" applyFont="1" applyFill="1" applyBorder="1" applyAlignment="1">
      <alignment vertical="center"/>
    </xf>
    <xf numFmtId="0" fontId="2"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2" fillId="2" borderId="5" xfId="549" applyNumberFormat="1" applyFont="1" applyFill="1" applyBorder="1" applyAlignment="1" applyProtection="1">
      <alignment horizontal="left" vertical="center" wrapText="1"/>
    </xf>
    <xf numFmtId="0" fontId="2" fillId="2" borderId="6" xfId="549" applyNumberFormat="1" applyFont="1" applyFill="1" applyBorder="1" applyAlignment="1" applyProtection="1">
      <alignment horizontal="left" vertical="center" wrapText="1"/>
    </xf>
    <xf numFmtId="0" fontId="2" fillId="2" borderId="7" xfId="549" applyNumberFormat="1" applyFont="1" applyFill="1" applyBorder="1" applyAlignment="1" applyProtection="1">
      <alignment horizontal="left" vertical="center" wrapText="1"/>
    </xf>
    <xf numFmtId="49" fontId="2" fillId="2" borderId="1" xfId="549" applyNumberFormat="1" applyFont="1" applyFill="1" applyBorder="1" applyAlignment="1" applyProtection="1">
      <alignment horizontal="left" vertical="center" wrapText="1"/>
    </xf>
    <xf numFmtId="0" fontId="2" fillId="2" borderId="11" xfId="549" applyNumberFormat="1" applyFont="1" applyFill="1" applyBorder="1" applyAlignment="1" applyProtection="1">
      <alignment horizontal="left" vertical="center" wrapText="1"/>
    </xf>
    <xf numFmtId="0" fontId="2" fillId="2" borderId="0" xfId="549" applyNumberFormat="1" applyFont="1" applyFill="1" applyBorder="1" applyAlignment="1" applyProtection="1">
      <alignment horizontal="left" vertical="center" wrapText="1"/>
    </xf>
    <xf numFmtId="0" fontId="2" fillId="2" borderId="12" xfId="549" applyNumberFormat="1" applyFont="1" applyFill="1" applyBorder="1" applyAlignment="1" applyProtection="1">
      <alignment horizontal="left" vertical="center" wrapText="1"/>
    </xf>
    <xf numFmtId="0" fontId="2" fillId="2" borderId="8" xfId="549" applyNumberFormat="1" applyFont="1" applyFill="1" applyBorder="1" applyAlignment="1" applyProtection="1">
      <alignment horizontal="left" vertical="center" wrapText="1"/>
    </xf>
    <xf numFmtId="0" fontId="2" fillId="2" borderId="9" xfId="549" applyNumberFormat="1" applyFont="1" applyFill="1" applyBorder="1" applyAlignment="1" applyProtection="1">
      <alignment horizontal="left" vertical="center" wrapText="1"/>
    </xf>
    <xf numFmtId="0" fontId="2" fillId="2" borderId="10" xfId="549" applyNumberFormat="1" applyFont="1" applyFill="1" applyBorder="1" applyAlignment="1" applyProtection="1">
      <alignment horizontal="left" vertical="center" wrapText="1"/>
    </xf>
    <xf numFmtId="0" fontId="3" fillId="2" borderId="13" xfId="1164" applyNumberFormat="1" applyFont="1" applyFill="1" applyBorder="1" applyAlignment="1">
      <alignment horizontal="left" vertical="center" wrapText="1"/>
    </xf>
    <xf numFmtId="0" fontId="3" fillId="2" borderId="14" xfId="1164" applyNumberFormat="1" applyFont="1" applyFill="1" applyBorder="1" applyAlignment="1">
      <alignment horizontal="left" vertical="center" wrapText="1"/>
    </xf>
    <xf numFmtId="0" fontId="3" fillId="2" borderId="15" xfId="1164" applyNumberFormat="1" applyFont="1" applyFill="1" applyBorder="1" applyAlignment="1">
      <alignment horizontal="left" vertical="center" wrapText="1"/>
    </xf>
    <xf numFmtId="0" fontId="2" fillId="3" borderId="13" xfId="1125" applyFont="1" applyFill="1" applyBorder="1" applyAlignment="1">
      <alignment horizontal="left" vertical="center" wrapText="1"/>
    </xf>
    <xf numFmtId="0" fontId="2" fillId="3" borderId="14" xfId="1125" applyFont="1" applyFill="1" applyBorder="1" applyAlignment="1">
      <alignment horizontal="left" vertical="center" wrapText="1"/>
    </xf>
    <xf numFmtId="0" fontId="2" fillId="3" borderId="15" xfId="1125"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0" fontId="9" fillId="2" borderId="1" xfId="549" applyNumberFormat="1" applyFont="1" applyFill="1" applyBorder="1" applyAlignment="1" applyProtection="1">
      <alignment horizontal="left" vertical="center" wrapText="1"/>
    </xf>
    <xf numFmtId="0" fontId="2" fillId="3" borderId="1" xfId="1125" applyFont="1" applyFill="1" applyBorder="1" applyAlignment="1">
      <alignment horizontal="left" vertical="center" wrapText="1"/>
    </xf>
    <xf numFmtId="0" fontId="16" fillId="2" borderId="1" xfId="0" applyFont="1" applyFill="1" applyBorder="1" applyAlignment="1">
      <alignment horizontal="center"/>
    </xf>
    <xf numFmtId="0" fontId="9" fillId="2" borderId="1" xfId="0" applyFont="1" applyFill="1" applyBorder="1" applyAlignment="1">
      <alignment horizontal="left" vertical="center"/>
    </xf>
    <xf numFmtId="43" fontId="18" fillId="2" borderId="1" xfId="36" applyFont="1" applyFill="1" applyBorder="1" applyAlignment="1">
      <alignment horizontal="right" vertical="center"/>
    </xf>
  </cellXfs>
  <cellStyles count="2415">
    <cellStyle name="常规" xfId="0" builtinId="0"/>
    <cellStyle name="Input [yellow] 2 4 28" xfId="1"/>
    <cellStyle name="Input [yellow] 2 4 33" xfId="2"/>
    <cellStyle name="计算 2 2 3 18" xfId="3"/>
    <cellStyle name="计算 2 2 3 23" xfId="4"/>
    <cellStyle name="货币[0]" xfId="5" builtinId="7"/>
    <cellStyle name="Input [yellow] 3 14" xfId="6"/>
    <cellStyle name="输入 2 2 4 13" xfId="7"/>
    <cellStyle name="20% - 强调文字颜色 1 2" xfId="8"/>
    <cellStyle name="输出 3 2 2 17" xfId="9"/>
    <cellStyle name="输出 3 2 2 22" xfId="10"/>
    <cellStyle name="20% - 强调文字颜色 3" xfId="11" builtinId="38"/>
    <cellStyle name="输入" xfId="12" builtinId="20"/>
    <cellStyle name="输出 3 2 3 3" xfId="13"/>
    <cellStyle name="汇总 3 3 13" xfId="14"/>
    <cellStyle name="差_Book1_Book1" xfId="15"/>
    <cellStyle name="计算 2 2 3 9" xfId="16"/>
    <cellStyle name="60% - 着色 2" xfId="17"/>
    <cellStyle name="汇总 3 2 2 34" xfId="18"/>
    <cellStyle name="汇总 3 2 2 29" xfId="19"/>
    <cellStyle name="货币" xfId="20" builtinId="4"/>
    <cellStyle name="计算 2 3 25" xfId="21"/>
    <cellStyle name="计算 2 3 30" xfId="22"/>
    <cellStyle name="Input [yellow] 2 4 15" xfId="23"/>
    <cellStyle name="Input [yellow] 2 4 20" xfId="24"/>
    <cellStyle name="计算 2 2 3 10" xfId="25"/>
    <cellStyle name="args.style" xfId="26"/>
    <cellStyle name="千位分隔[0]" xfId="27" builtinId="6"/>
    <cellStyle name="Accent2 - 40%" xfId="28"/>
    <cellStyle name="计算 2 2 37" xfId="29"/>
    <cellStyle name="计算 2 2 2 17" xfId="30"/>
    <cellStyle name="Input [yellow] 2 3 27" xfId="31"/>
    <cellStyle name="Input [yellow] 2 3 32" xfId="32"/>
    <cellStyle name="计算 2 2 2 22" xfId="33"/>
    <cellStyle name="40% - 强调文字颜色 3" xfId="34" builtinId="39"/>
    <cellStyle name="差" xfId="35" builtinId="27"/>
    <cellStyle name="千位分隔" xfId="36" builtinId="3"/>
    <cellStyle name="60% - 强调文字颜色 3" xfId="37" builtinId="40"/>
    <cellStyle name="Input [yellow] 2 5 14" xfId="38"/>
    <cellStyle name="超链接" xfId="39" builtinId="8"/>
    <cellStyle name="汇总 2 2 6" xfId="40"/>
    <cellStyle name="Header2 2 4 12" xfId="41"/>
    <cellStyle name="日期" xfId="42"/>
    <cellStyle name="Accent2 - 60%" xfId="43"/>
    <cellStyle name="汇总 3 2 3 33" xfId="44"/>
    <cellStyle name="汇总 3 2 3 28" xfId="45"/>
    <cellStyle name="输入 3 2 2 27" xfId="46"/>
    <cellStyle name="输入 3 2 2 32" xfId="47"/>
    <cellStyle name="百分比" xfId="48" builtinId="5"/>
    <cellStyle name="Header2 2 28" xfId="49"/>
    <cellStyle name="Header2 2 33" xfId="50"/>
    <cellStyle name="已访问的超链接" xfId="51" builtinId="9"/>
    <cellStyle name="汇总 3 2 2 5" xfId="52"/>
    <cellStyle name="注释" xfId="53" builtinId="10"/>
    <cellStyle name="60% - 强调文字颜色 2 3" xfId="54"/>
    <cellStyle name="常规 6" xfId="55"/>
    <cellStyle name="_ET_STYLE_NoName_00__Sheet3" xfId="56"/>
    <cellStyle name="Input [yellow] 2 35" xfId="57"/>
    <cellStyle name="输入 2 2 3 29" xfId="58"/>
    <cellStyle name="输入 2 2 3 34" xfId="59"/>
    <cellStyle name="_ET_STYLE_NoName_00__Book1" xfId="60"/>
    <cellStyle name="60% - 强调文字颜色 2" xfId="61" builtinId="36"/>
    <cellStyle name="Input [yellow] 2 5 13" xfId="62"/>
    <cellStyle name="标题 4" xfId="63" builtinId="19"/>
    <cellStyle name="Header2 2 5 14" xfId="64"/>
    <cellStyle name="计算 2 3 15" xfId="65"/>
    <cellStyle name="计算 2 3 20" xfId="66"/>
    <cellStyle name="Input [yellow] 2 4 10" xfId="67"/>
    <cellStyle name="警告文本" xfId="68" builtinId="11"/>
    <cellStyle name="_ET_STYLE_NoName_00_" xfId="69"/>
    <cellStyle name="汇总 3 2 4 31" xfId="70"/>
    <cellStyle name="汇总 3 2 4 26" xfId="71"/>
    <cellStyle name="标题" xfId="72" builtinId="15"/>
    <cellStyle name="输入 3 2 3 25" xfId="73"/>
    <cellStyle name="输入 3 2 3 30" xfId="74"/>
    <cellStyle name="汇总 3 2 3 10" xfId="75"/>
    <cellStyle name="输出 3 3 4" xfId="76"/>
    <cellStyle name="着色 1" xfId="77"/>
    <cellStyle name="计算 3 3 9" xfId="78"/>
    <cellStyle name="20% - 着色 5" xfId="79"/>
    <cellStyle name="_Book1_1" xfId="80"/>
    <cellStyle name="解释性文本" xfId="81" builtinId="53"/>
    <cellStyle name="标题 1" xfId="82" builtinId="16"/>
    <cellStyle name="Header2 2 5 11" xfId="83"/>
    <cellStyle name="汇总 2 2 3 34" xfId="84"/>
    <cellStyle name="汇总 2 2 3 29" xfId="85"/>
    <cellStyle name="标题 2" xfId="86" builtinId="17"/>
    <cellStyle name="Header2 2 5 12" xfId="87"/>
    <cellStyle name="计算 3 3 29" xfId="88"/>
    <cellStyle name="计算 3 3 34" xfId="89"/>
    <cellStyle name="汇总 2 2 21" xfId="90"/>
    <cellStyle name="汇总 2 2 16" xfId="91"/>
    <cellStyle name="0,0_x000d__x000a_NA_x000d__x000a_" xfId="92"/>
    <cellStyle name="计算 3 2 5" xfId="93"/>
    <cellStyle name="_20100326高清市院遂宁检察院1080P配置清单26日改" xfId="94"/>
    <cellStyle name="60% - 强调文字颜色 1" xfId="95" builtinId="32"/>
    <cellStyle name="Input [yellow] 2 5 12" xfId="96"/>
    <cellStyle name="标题 3" xfId="97" builtinId="18"/>
    <cellStyle name="Header2 2 5 13" xfId="98"/>
    <cellStyle name="60% - 强调文字颜色 4" xfId="99" builtinId="44"/>
    <cellStyle name="Input [yellow] 2 5 15" xfId="100"/>
    <cellStyle name="Input [yellow] 2 5 20" xfId="101"/>
    <cellStyle name="计算 2 2 4 10" xfId="102"/>
    <cellStyle name="输出" xfId="103" builtinId="21"/>
    <cellStyle name="计算" xfId="104" builtinId="22"/>
    <cellStyle name="计算 2 3 3" xfId="105"/>
    <cellStyle name="Input [yellow] 2 4 2" xfId="106"/>
    <cellStyle name="Header2 2 8" xfId="107"/>
    <cellStyle name="检查单元格" xfId="108" builtinId="23"/>
    <cellStyle name="40% - 强调文字颜色 4 2" xfId="109"/>
    <cellStyle name="20% - 强调文字颜色 6" xfId="110" builtinId="50"/>
    <cellStyle name="汇总 2 2 3 11" xfId="111"/>
    <cellStyle name="强调文字颜色 2" xfId="112" builtinId="33"/>
    <cellStyle name="输入 2 3 6" xfId="113"/>
    <cellStyle name="汇总 2 2 4 14" xfId="114"/>
    <cellStyle name="注释 2 3" xfId="115"/>
    <cellStyle name="Input [yellow] 2 14" xfId="116"/>
    <cellStyle name="输入 2 2 3 13" xfId="117"/>
    <cellStyle name="链接单元格" xfId="118" builtinId="24"/>
    <cellStyle name="Header2 2 3 15" xfId="119"/>
    <cellStyle name="Header2 2 3 20" xfId="120"/>
    <cellStyle name="20% - 强调文字颜色 2 3" xfId="121"/>
    <cellStyle name="输出 3 2 8" xfId="122"/>
    <cellStyle name="Header2 3 17" xfId="123"/>
    <cellStyle name="Header2 3 22" xfId="124"/>
    <cellStyle name="汇总" xfId="125" builtinId="25"/>
    <cellStyle name="Header2 2 2 12" xfId="126"/>
    <cellStyle name="输入 3 2 26" xfId="127"/>
    <cellStyle name="输入 3 2 31" xfId="128"/>
    <cellStyle name="汇总 2 2 4 7" xfId="129"/>
    <cellStyle name="Header2 3 3" xfId="130"/>
    <cellStyle name="Input [yellow] 2 7" xfId="131"/>
    <cellStyle name="好" xfId="132" builtinId="26"/>
    <cellStyle name="Header2 2 2 2" xfId="133"/>
    <cellStyle name="汇总 3 2 3 14" xfId="134"/>
    <cellStyle name="20% - 强调文字颜色 3 3" xfId="135"/>
    <cellStyle name="输出 3 3 8" xfId="136"/>
    <cellStyle name="输出 3 3" xfId="137"/>
    <cellStyle name="适中" xfId="138" builtinId="28"/>
    <cellStyle name="20% - 强调文字颜色 5" xfId="139" builtinId="46"/>
    <cellStyle name="汇总 2 2 3 10" xfId="140"/>
    <cellStyle name="强调文字颜色 1" xfId="141" builtinId="29"/>
    <cellStyle name="20% - 强调文字颜色 1" xfId="142" builtinId="30"/>
    <cellStyle name="40% - 强调文字颜色 1" xfId="143" builtinId="31"/>
    <cellStyle name="20% - 强调文字颜色 2" xfId="144" builtinId="34"/>
    <cellStyle name="40% - 强调文字颜色 2" xfId="145" builtinId="35"/>
    <cellStyle name="强调文字颜色 3" xfId="146" builtinId="37"/>
    <cellStyle name="强调文字颜色 4" xfId="147" builtinId="41"/>
    <cellStyle name="PSChar" xfId="148"/>
    <cellStyle name="Input [yellow] 3 20" xfId="149"/>
    <cellStyle name="Input [yellow] 3 15" xfId="150"/>
    <cellStyle name="输入 2 2 4 14" xfId="151"/>
    <cellStyle name="20% - 强调文字颜色 1 3" xfId="152"/>
    <cellStyle name="输出 3 2 2 18" xfId="153"/>
    <cellStyle name="输出 3 2 2 23" xfId="154"/>
    <cellStyle name="20% - 强调文字颜色 4" xfId="155" builtinId="42"/>
    <cellStyle name="计算 3 3 5" xfId="156"/>
    <cellStyle name="20% - 着色 1" xfId="157"/>
    <cellStyle name="计算 3" xfId="158"/>
    <cellStyle name="40% - 强调文字颜色 4" xfId="159" builtinId="43"/>
    <cellStyle name="强调文字颜色 5" xfId="160" builtinId="45"/>
    <cellStyle name="计算 3 3 6" xfId="161"/>
    <cellStyle name="20% - 着色 2" xfId="162"/>
    <cellStyle name="40% - 强调文字颜色 5" xfId="163" builtinId="47"/>
    <cellStyle name="60% - 强调文字颜色 5" xfId="164" builtinId="48"/>
    <cellStyle name="Input [yellow] 2 5 16" xfId="165"/>
    <cellStyle name="Input [yellow] 2 5 21" xfId="166"/>
    <cellStyle name="计算 2 2 4 11" xfId="167"/>
    <cellStyle name="强调文字颜色 6" xfId="168" builtinId="49"/>
    <cellStyle name="计算 3 3 7" xfId="169"/>
    <cellStyle name="20% - 着色 3" xfId="170"/>
    <cellStyle name="_弱电系统设备配置报价清单" xfId="171"/>
    <cellStyle name="输入 2 2 2 7" xfId="172"/>
    <cellStyle name="40% - 强调文字颜色 6" xfId="173" builtinId="51"/>
    <cellStyle name="60% - 强调文字颜色 6" xfId="174" builtinId="52"/>
    <cellStyle name="Input [yellow] 2 5 17" xfId="175"/>
    <cellStyle name="Input [yellow] 2 5 22" xfId="176"/>
    <cellStyle name="计算 2 2 4 12" xfId="177"/>
    <cellStyle name="?鹎%U龡&amp;H?_x0008__x001c__x001c_?_x0007__x0001__x0001_" xfId="178"/>
    <cellStyle name="输出 2 2 3 7" xfId="179"/>
    <cellStyle name="_Book1" xfId="180"/>
    <cellStyle name="汇总 3 2 3 11" xfId="181"/>
    <cellStyle name="Accent2 - 20%" xfId="182"/>
    <cellStyle name="输出 3 3 5" xfId="183"/>
    <cellStyle name="20% - 着色 6" xfId="184"/>
    <cellStyle name="输入 3 2 2 10" xfId="185"/>
    <cellStyle name="_Book1_2" xfId="186"/>
    <cellStyle name="_ET_STYLE_NoName_00__Book1_1" xfId="187"/>
    <cellStyle name="Header2 2 3 14" xfId="188"/>
    <cellStyle name="20% - 强调文字颜色 2 2" xfId="189"/>
    <cellStyle name="输出 3 2 7" xfId="190"/>
    <cellStyle name="汇总 3 2 3 13" xfId="191"/>
    <cellStyle name="20% - 强调文字颜色 3 2" xfId="192"/>
    <cellStyle name="输出 3 3 7" xfId="193"/>
    <cellStyle name="Mon閠aire_!!!GO" xfId="194"/>
    <cellStyle name="20% - 强调文字颜色 4 2" xfId="195"/>
    <cellStyle name="20% - 强调文字颜色 4 3" xfId="196"/>
    <cellStyle name="计算 2 2 2 19" xfId="197"/>
    <cellStyle name="Input [yellow] 2 3 29" xfId="198"/>
    <cellStyle name="Input [yellow] 2 3 34" xfId="199"/>
    <cellStyle name="计算 2 2 2 24" xfId="200"/>
    <cellStyle name="20% - 强调文字颜色 5 2" xfId="201"/>
    <cellStyle name="计算 2 2 2 25" xfId="202"/>
    <cellStyle name="计算 2 2 2 30" xfId="203"/>
    <cellStyle name="20% - 强调文字颜色 5 3" xfId="204"/>
    <cellStyle name="20% - 强调文字颜色 6 2" xfId="205"/>
    <cellStyle name="输出 3 2 3 17" xfId="206"/>
    <cellStyle name="输出 3 2 3 22" xfId="207"/>
    <cellStyle name="20% - 强调文字颜色 6 3" xfId="208"/>
    <cellStyle name="输出 3 2 3 18" xfId="209"/>
    <cellStyle name="输出 3 2 3 23" xfId="210"/>
    <cellStyle name="计算 3 3 8" xfId="211"/>
    <cellStyle name="20% - 着色 4" xfId="212"/>
    <cellStyle name="Header2 2 14" xfId="213"/>
    <cellStyle name="40% - 强调文字颜色 1 2" xfId="214"/>
    <cellStyle name="Header2 2 5 26" xfId="215"/>
    <cellStyle name="Header2 2 5 31" xfId="216"/>
    <cellStyle name="Header2 2 15" xfId="217"/>
    <cellStyle name="Header2 2 20" xfId="218"/>
    <cellStyle name="40% - 强调文字颜色 1 3" xfId="219"/>
    <cellStyle name="Header2 2 5 27" xfId="220"/>
    <cellStyle name="Header2 2 5 32" xfId="221"/>
    <cellStyle name="汇总 3 3 3" xfId="222"/>
    <cellStyle name="Accent1" xfId="223"/>
    <cellStyle name="汇总 2 2 36" xfId="224"/>
    <cellStyle name="40% - 强调文字颜色 2 2" xfId="225"/>
    <cellStyle name="40% - 强调文字颜色 2 3" xfId="226"/>
    <cellStyle name="40% - 强调文字颜色 3 2" xfId="227"/>
    <cellStyle name="40% - 强调文字颜色 3 3" xfId="228"/>
    <cellStyle name="Header2 2 9" xfId="229"/>
    <cellStyle name="40% - 强调文字颜色 4 3" xfId="230"/>
    <cellStyle name="Header2 3 8" xfId="231"/>
    <cellStyle name="40% - 强调文字颜色 5 2" xfId="232"/>
    <cellStyle name="Header2 2 2 7" xfId="233"/>
    <cellStyle name="Header2 2 2 8" xfId="234"/>
    <cellStyle name="输入 2 3 2" xfId="235"/>
    <cellStyle name="汇总 2 2 4 10" xfId="236"/>
    <cellStyle name="40% - 强调文字颜色 5 3" xfId="237"/>
    <cellStyle name="Input [yellow] 2 10" xfId="238"/>
    <cellStyle name="Header2 3 9" xfId="239"/>
    <cellStyle name="Header2 3 14" xfId="240"/>
    <cellStyle name="40% - 强调文字颜色 6 2" xfId="241"/>
    <cellStyle name="Header2 2 3 7" xfId="242"/>
    <cellStyle name="Header2 3 15" xfId="243"/>
    <cellStyle name="Header2 3 20" xfId="244"/>
    <cellStyle name="40% - 强调文字颜色 6 3" xfId="245"/>
    <cellStyle name="Header2 2 3 8" xfId="246"/>
    <cellStyle name="Header2 2 2 10" xfId="247"/>
    <cellStyle name="40% - 着色 1" xfId="248"/>
    <cellStyle name="40% - 着色 2" xfId="249"/>
    <cellStyle name="40% - 着色 3" xfId="250"/>
    <cellStyle name="40% - 着色 4" xfId="251"/>
    <cellStyle name="40% - 着色 5" xfId="252"/>
    <cellStyle name="40% - 着色 6" xfId="253"/>
    <cellStyle name="60% - 强调文字颜色 1 2" xfId="254"/>
    <cellStyle name="60% - 强调文字颜色 1 3" xfId="255"/>
    <cellStyle name="汇总 3 2 2 4" xfId="256"/>
    <cellStyle name="60% - 强调文字颜色 2 2" xfId="257"/>
    <cellStyle name="常规 5" xfId="258"/>
    <cellStyle name="汇总 3 2 3 4" xfId="259"/>
    <cellStyle name="60% - 强调文字颜色 3 2" xfId="260"/>
    <cellStyle name="汇总 3 2 3 5" xfId="261"/>
    <cellStyle name="60% - 强调文字颜色 3 3" xfId="262"/>
    <cellStyle name="汇总 3 2 4 4" xfId="263"/>
    <cellStyle name="60% - 强调文字颜色 4 2" xfId="264"/>
    <cellStyle name="汇总 3 2 4 5" xfId="265"/>
    <cellStyle name="60% - 强调文字颜色 4 3" xfId="266"/>
    <cellStyle name="60% - 强调文字颜色 5 2" xfId="267"/>
    <cellStyle name="Header2 2 4 16" xfId="268"/>
    <cellStyle name="Header2 2 4 21" xfId="269"/>
    <cellStyle name="60% - 强调文字颜色 5 3" xfId="270"/>
    <cellStyle name="Header2 2 4 17" xfId="271"/>
    <cellStyle name="Header2 2 4 22" xfId="272"/>
    <cellStyle name="60% - 强调文字颜色 6 2" xfId="273"/>
    <cellStyle name="60% - 强调文字颜色 6 3" xfId="274"/>
    <cellStyle name="汇总 3 3 12" xfId="275"/>
    <cellStyle name="Input [yellow] 2 4 9" xfId="276"/>
    <cellStyle name="计算 2 2 3 8" xfId="277"/>
    <cellStyle name="60% - 着色 1" xfId="278"/>
    <cellStyle name="输入 2 3 19" xfId="279"/>
    <cellStyle name="输入 2 3 24" xfId="280"/>
    <cellStyle name="常规 2 2 3" xfId="281"/>
    <cellStyle name="输出 2 3 5" xfId="282"/>
    <cellStyle name="60% - 着色 3" xfId="283"/>
    <cellStyle name="汇总 3 3 14" xfId="284"/>
    <cellStyle name="60% - 着色 4" xfId="285"/>
    <cellStyle name="汇总 3 3 20" xfId="286"/>
    <cellStyle name="汇总 3 3 15" xfId="287"/>
    <cellStyle name="标题 1 2" xfId="288"/>
    <cellStyle name="60% - 着色 5" xfId="289"/>
    <cellStyle name="汇总 3 3 21" xfId="290"/>
    <cellStyle name="汇总 3 3 16" xfId="291"/>
    <cellStyle name="标题 1 3" xfId="292"/>
    <cellStyle name="Header2 2 5 2" xfId="293"/>
    <cellStyle name="60% - 着色 6" xfId="294"/>
    <cellStyle name="汇总 3 3 22" xfId="295"/>
    <cellStyle name="汇总 3 3 17" xfId="296"/>
    <cellStyle name="Input [yellow] 2 5 10" xfId="297"/>
    <cellStyle name="汇总 3 2 36" xfId="298"/>
    <cellStyle name="6mal" xfId="299"/>
    <cellStyle name="Accent1 - 20%" xfId="300"/>
    <cellStyle name="输出 3 2 2 3" xfId="301"/>
    <cellStyle name="Header2 2 37" xfId="302"/>
    <cellStyle name="Input [yellow] 2 5 19" xfId="303"/>
    <cellStyle name="Input [yellow] 2 5 24" xfId="304"/>
    <cellStyle name="计算 2 2 4 14" xfId="305"/>
    <cellStyle name="Accent1 - 40%" xfId="306"/>
    <cellStyle name="输出 3 2 4 3" xfId="307"/>
    <cellStyle name="汇总 2 2 4 32" xfId="308"/>
    <cellStyle name="汇总 2 2 4 27" xfId="309"/>
    <cellStyle name="Accent1 - 60%" xfId="310"/>
    <cellStyle name="Input [yellow] 2 27" xfId="311"/>
    <cellStyle name="Input [yellow] 2 32" xfId="312"/>
    <cellStyle name="输入 2 2 3 26" xfId="313"/>
    <cellStyle name="输入 2 2 3 31" xfId="314"/>
    <cellStyle name="汇总 2 3 13" xfId="315"/>
    <cellStyle name="计算 3 2 2 13" xfId="316"/>
    <cellStyle name="Input [yellow] 2 2 7" xfId="317"/>
    <cellStyle name="Header2 2 16" xfId="318"/>
    <cellStyle name="Header2 2 21" xfId="319"/>
    <cellStyle name="Header2 2 5 28" xfId="320"/>
    <cellStyle name="Header2 2 5 33" xfId="321"/>
    <cellStyle name="汇总 3 3 4" xfId="322"/>
    <cellStyle name="Accent2" xfId="323"/>
    <cellStyle name="汇总 2 2 37" xfId="324"/>
    <cellStyle name="Header2 2 17" xfId="325"/>
    <cellStyle name="Header2 2 22" xfId="326"/>
    <cellStyle name="Header2 2 5 29" xfId="327"/>
    <cellStyle name="Header2 2 5 34" xfId="328"/>
    <cellStyle name="汇总 3 3 5" xfId="329"/>
    <cellStyle name="Accent3" xfId="330"/>
    <cellStyle name="输入 2 2 10" xfId="331"/>
    <cellStyle name="注释 2 3 33" xfId="332"/>
    <cellStyle name="注释 2 3 28" xfId="333"/>
    <cellStyle name="Accent3 - 20%" xfId="334"/>
    <cellStyle name="Accent3 - 40%" xfId="335"/>
    <cellStyle name="Header2 3 25" xfId="336"/>
    <cellStyle name="Header2 3 30" xfId="337"/>
    <cellStyle name="Header2 2 2 15" xfId="338"/>
    <cellStyle name="Header2 2 2 20" xfId="339"/>
    <cellStyle name="Accent3 - 60%" xfId="340"/>
    <cellStyle name="Header2 2 18" xfId="341"/>
    <cellStyle name="Header2 2 23" xfId="342"/>
    <cellStyle name="汇总 3 3 6" xfId="343"/>
    <cellStyle name="Accent4" xfId="344"/>
    <cellStyle name="Accent4 - 20%" xfId="345"/>
    <cellStyle name="输入 2 2 3 3" xfId="346"/>
    <cellStyle name="Accent4 - 40%" xfId="347"/>
    <cellStyle name="捠壿 [0.00]_Region Orders (2)" xfId="348"/>
    <cellStyle name="Accent4 - 60%" xfId="349"/>
    <cellStyle name="Header2 2 19" xfId="350"/>
    <cellStyle name="Header2 2 24" xfId="351"/>
    <cellStyle name="汇总 3 3 7" xfId="352"/>
    <cellStyle name="Accent5" xfId="353"/>
    <cellStyle name="Accent5 - 20%" xfId="354"/>
    <cellStyle name="输入 3 2 3 3" xfId="355"/>
    <cellStyle name="输出 2 2 3 12" xfId="356"/>
    <cellStyle name="Header2 3 7" xfId="357"/>
    <cellStyle name="Accent5 - 40%" xfId="358"/>
    <cellStyle name="Header2 2 2 6" xfId="359"/>
    <cellStyle name="Accent5 - 60%" xfId="360"/>
    <cellStyle name="Header2 2 4 6" xfId="361"/>
    <cellStyle name="Header2 2 25" xfId="362"/>
    <cellStyle name="Header2 2 30" xfId="363"/>
    <cellStyle name="汇总 3 3 8" xfId="364"/>
    <cellStyle name="Accent6" xfId="365"/>
    <cellStyle name="计算 2 2 13" xfId="366"/>
    <cellStyle name="Accent6 - 20%" xfId="367"/>
    <cellStyle name="注释 3 2 2 9" xfId="368"/>
    <cellStyle name="计算 3 2 10" xfId="369"/>
    <cellStyle name="Accent6 - 40%" xfId="370"/>
    <cellStyle name="汇总 3 2 4 32" xfId="371"/>
    <cellStyle name="汇总 3 2 4 27" xfId="372"/>
    <cellStyle name="Accent6 - 60%" xfId="373"/>
    <cellStyle name="输入 3 2 3 26" xfId="374"/>
    <cellStyle name="输入 3 2 3 31" xfId="375"/>
    <cellStyle name="ColLevel_1" xfId="376"/>
    <cellStyle name="输入 3 3 30" xfId="377"/>
    <cellStyle name="标题 3 3" xfId="378"/>
    <cellStyle name="输入 3 3 25" xfId="379"/>
    <cellStyle name="Comma [0]_!!!GO" xfId="380"/>
    <cellStyle name="Input [yellow] 2 4 29" xfId="381"/>
    <cellStyle name="Input [yellow] 2 4 34" xfId="382"/>
    <cellStyle name="计算 2 2 3 19" xfId="383"/>
    <cellStyle name="计算 2 2 3 24" xfId="384"/>
    <cellStyle name="comma zerodec" xfId="385"/>
    <cellStyle name="Comma_!!!GO" xfId="386"/>
    <cellStyle name="Currency [0]_!!!GO" xfId="387"/>
    <cellStyle name="Currency_!!!GO" xfId="388"/>
    <cellStyle name="分级显示列_1_Book1" xfId="389"/>
    <cellStyle name="Header2 2 3 25" xfId="390"/>
    <cellStyle name="Header2 2 3 30" xfId="391"/>
    <cellStyle name="输出 2 2 2 4" xfId="392"/>
    <cellStyle name="Header2 2 4 7" xfId="393"/>
    <cellStyle name="Currency1" xfId="394"/>
    <cellStyle name="Date" xfId="395"/>
    <cellStyle name="Dollar (zero dec)" xfId="396"/>
    <cellStyle name="注释 2 2 4 32" xfId="397"/>
    <cellStyle name="注释 2 2 4 27" xfId="398"/>
    <cellStyle name="汇总 2 2 2 30" xfId="399"/>
    <cellStyle name="汇总 2 2 2 25" xfId="400"/>
    <cellStyle name="Grey" xfId="401"/>
    <cellStyle name="Input [yellow] 2 2 12" xfId="402"/>
    <cellStyle name="Header1" xfId="403"/>
    <cellStyle name="Header2" xfId="404"/>
    <cellStyle name="Header2 2" xfId="405"/>
    <cellStyle name="输入 3 2 2 6" xfId="406"/>
    <cellStyle name="Header2 2 10" xfId="407"/>
    <cellStyle name="Header2 2 5 17" xfId="408"/>
    <cellStyle name="Header2 2 5 22" xfId="409"/>
    <cellStyle name="Header2 2 11" xfId="410"/>
    <cellStyle name="Header2 2 5 18" xfId="411"/>
    <cellStyle name="Header2 2 5 23" xfId="412"/>
    <cellStyle name="Header2 2 12" xfId="413"/>
    <cellStyle name="Header2 2 5 19" xfId="414"/>
    <cellStyle name="Header2 2 5 24" xfId="415"/>
    <cellStyle name="Header2 2 13" xfId="416"/>
    <cellStyle name="Header2 2 5 25" xfId="417"/>
    <cellStyle name="Header2 2 5 30" xfId="418"/>
    <cellStyle name="汇总 2 2 3 6" xfId="419"/>
    <cellStyle name="计算 2 2 4 25" xfId="420"/>
    <cellStyle name="计算 2 2 4 30" xfId="421"/>
    <cellStyle name="Header2 2 2" xfId="422"/>
    <cellStyle name="Header2 2 3 9" xfId="423"/>
    <cellStyle name="Header2 3 16" xfId="424"/>
    <cellStyle name="Header2 3 21" xfId="425"/>
    <cellStyle name="差_Book1" xfId="426"/>
    <cellStyle name="Header2 2 2 11" xfId="427"/>
    <cellStyle name="Header2 3 18" xfId="428"/>
    <cellStyle name="Header2 3 23" xfId="429"/>
    <cellStyle name="Header2 2 2 13" xfId="430"/>
    <cellStyle name="Header2 3 19" xfId="431"/>
    <cellStyle name="Header2 3 24" xfId="432"/>
    <cellStyle name="Header2 2 2 14" xfId="433"/>
    <cellStyle name="Header2 3 26" xfId="434"/>
    <cellStyle name="Header2 3 31" xfId="435"/>
    <cellStyle name="计算 2 2 2" xfId="436"/>
    <cellStyle name="差_联系电话" xfId="437"/>
    <cellStyle name="Header2 2 2 16" xfId="438"/>
    <cellStyle name="Header2 2 2 21" xfId="439"/>
    <cellStyle name="Header2 2 2 17" xfId="440"/>
    <cellStyle name="Header2 2 2 22" xfId="441"/>
    <cellStyle name="计算 2 2 3" xfId="442"/>
    <cellStyle name="Input [yellow] 2 3 2" xfId="443"/>
    <cellStyle name="Header2 3 27" xfId="444"/>
    <cellStyle name="Header2 3 32" xfId="445"/>
    <cellStyle name="计算 2 2 4" xfId="446"/>
    <cellStyle name="计算 2 2 2 2" xfId="447"/>
    <cellStyle name="Input [yellow] 2 3 3" xfId="448"/>
    <cellStyle name="Header2 2 2 18" xfId="449"/>
    <cellStyle name="Header2 2 2 23" xfId="450"/>
    <cellStyle name="Header2 3 28" xfId="451"/>
    <cellStyle name="Header2 3 33" xfId="452"/>
    <cellStyle name="Header2 2 2 19" xfId="453"/>
    <cellStyle name="Header2 2 2 24" xfId="454"/>
    <cellStyle name="计算 2 2 5" xfId="455"/>
    <cellStyle name="Input [yellow] 2 3 4" xfId="456"/>
    <cellStyle name="计算 2 2 2 3" xfId="457"/>
    <cellStyle name="Header2 3 29" xfId="458"/>
    <cellStyle name="Header2 3 34" xfId="459"/>
    <cellStyle name="Header2 2 2 25" xfId="460"/>
    <cellStyle name="Header2 2 2 30" xfId="461"/>
    <cellStyle name="计算 2 2 6" xfId="462"/>
    <cellStyle name="Input [yellow] 2 3 5" xfId="463"/>
    <cellStyle name="计算 2 2 2 4" xfId="464"/>
    <cellStyle name="输出 2 2 2" xfId="465"/>
    <cellStyle name="Header2 2 2 26" xfId="466"/>
    <cellStyle name="Header2 2 2 31" xfId="467"/>
    <cellStyle name="计算 2 2 7" xfId="468"/>
    <cellStyle name="Input [yellow] 2 3 6" xfId="469"/>
    <cellStyle name="计算 2 2 2 5" xfId="470"/>
    <cellStyle name="输出 2 2 3" xfId="471"/>
    <cellStyle name="Header2 2 2 27" xfId="472"/>
    <cellStyle name="Header2 2 2 32" xfId="473"/>
    <cellStyle name="计算 2 2 8" xfId="474"/>
    <cellStyle name="Input [yellow] 2 3 7" xfId="475"/>
    <cellStyle name="计算 2 2 2 6" xfId="476"/>
    <cellStyle name="输出 2 2 4" xfId="477"/>
    <cellStyle name="Header2 2 2 28" xfId="478"/>
    <cellStyle name="Header2 2 2 33" xfId="479"/>
    <cellStyle name="计算 2 2 9" xfId="480"/>
    <cellStyle name="Input [yellow] 2 3 8" xfId="481"/>
    <cellStyle name="计算 2 2 2 7" xfId="482"/>
    <cellStyle name="Input [yellow] 2 3 9" xfId="483"/>
    <cellStyle name="计算 2 2 2 8" xfId="484"/>
    <cellStyle name="好_Sheet1" xfId="485"/>
    <cellStyle name="输出 2 2 5" xfId="486"/>
    <cellStyle name="Header2 2 2 29" xfId="487"/>
    <cellStyle name="Header2 2 2 34" xfId="488"/>
    <cellStyle name="输入 3 2 27" xfId="489"/>
    <cellStyle name="输入 3 2 32" xfId="490"/>
    <cellStyle name="汇总 2 2 4 8" xfId="491"/>
    <cellStyle name="Header2 3 4" xfId="492"/>
    <cellStyle name="Input [yellow] 2 8" xfId="493"/>
    <cellStyle name="Header2 2 2 3" xfId="494"/>
    <cellStyle name="输入 3 2 28" xfId="495"/>
    <cellStyle name="输入 3 2 33" xfId="496"/>
    <cellStyle name="汇总 2 2 4 9" xfId="497"/>
    <cellStyle name="Header2 3 5" xfId="498"/>
    <cellStyle name="Input [yellow] 2 9" xfId="499"/>
    <cellStyle name="Header2 2 2 4" xfId="500"/>
    <cellStyle name="Header2 3 6" xfId="501"/>
    <cellStyle name="Header2 2 2 5" xfId="502"/>
    <cellStyle name="Header2 2 2 9" xfId="503"/>
    <cellStyle name="输入 2 3 3" xfId="504"/>
    <cellStyle name="汇总 2 2 4 11" xfId="505"/>
    <cellStyle name="Input [yellow] 2 11" xfId="506"/>
    <cellStyle name="输入 2 2 3 10" xfId="507"/>
    <cellStyle name="Header2 2 26" xfId="508"/>
    <cellStyle name="Header2 2 31" xfId="509"/>
    <cellStyle name="Header2 2 27" xfId="510"/>
    <cellStyle name="Header2 2 32" xfId="511"/>
    <cellStyle name="Header2 2 29" xfId="512"/>
    <cellStyle name="Header2 2 34" xfId="513"/>
    <cellStyle name="汇总 2 2 3 7" xfId="514"/>
    <cellStyle name="计算 2 2 4 26" xfId="515"/>
    <cellStyle name="计算 2 2 4 31" xfId="516"/>
    <cellStyle name="Header2 2 3" xfId="517"/>
    <cellStyle name="Header2 2 3 10" xfId="518"/>
    <cellStyle name="Header2 2 3 11" xfId="519"/>
    <cellStyle name="Header2 2 3 12" xfId="520"/>
    <cellStyle name="Header2 2 3 13" xfId="521"/>
    <cellStyle name="Header2 2 3 16" xfId="522"/>
    <cellStyle name="Header2 2 3 21" xfId="523"/>
    <cellStyle name="Header2 2 3 17" xfId="524"/>
    <cellStyle name="Header2 2 3 22" xfId="525"/>
    <cellStyle name="Header2 2 3 18" xfId="526"/>
    <cellStyle name="Header2 2 3 23" xfId="527"/>
    <cellStyle name="输出 2 2 2 2" xfId="528"/>
    <cellStyle name="Header2 2 3 19" xfId="529"/>
    <cellStyle name="Header2 2 3 24" xfId="530"/>
    <cellStyle name="输出 2 2 2 3" xfId="531"/>
    <cellStyle name="Header2 2 3 2" xfId="532"/>
    <cellStyle name="Header2 2 3 26" xfId="533"/>
    <cellStyle name="Header2 2 3 31" xfId="534"/>
    <cellStyle name="输出 2 2 2 5" xfId="535"/>
    <cellStyle name="Header2 2 3 27" xfId="536"/>
    <cellStyle name="Header2 2 3 32" xfId="537"/>
    <cellStyle name="输出 2 2 2 6" xfId="538"/>
    <cellStyle name="Header2 2 3 28" xfId="539"/>
    <cellStyle name="Header2 2 3 33" xfId="540"/>
    <cellStyle name="输出 2 2 2 7" xfId="541"/>
    <cellStyle name="Header2 2 3 29" xfId="542"/>
    <cellStyle name="Header2 2 3 34" xfId="543"/>
    <cellStyle name="输出 2 2 2 8" xfId="544"/>
    <cellStyle name="Header2 2 3 3" xfId="545"/>
    <cellStyle name="Header2 3 10" xfId="546"/>
    <cellStyle name="Header2 2 3 4" xfId="547"/>
    <cellStyle name="Header2 3 11" xfId="548"/>
    <cellStyle name="常规_整合明细.更新" xfId="549"/>
    <cellStyle name="Header2 2 3 5" xfId="550"/>
    <cellStyle name="Header2 3 12" xfId="551"/>
    <cellStyle name="Header2 2 3 6" xfId="552"/>
    <cellStyle name="Header2 3 13" xfId="553"/>
    <cellStyle name="Header2 2 35" xfId="554"/>
    <cellStyle name="输出 3 2 2 2" xfId="555"/>
    <cellStyle name="Header2 2 36" xfId="556"/>
    <cellStyle name="输出 3 2 2 4" xfId="557"/>
    <cellStyle name="Header2 2 38" xfId="558"/>
    <cellStyle name="注释 3 3 10" xfId="559"/>
    <cellStyle name="汇总 2 2 3 8" xfId="560"/>
    <cellStyle name="计算 2 2 4 27" xfId="561"/>
    <cellStyle name="计算 2 2 4 32" xfId="562"/>
    <cellStyle name="Header2 2 4" xfId="563"/>
    <cellStyle name="汇总 2 2 4" xfId="564"/>
    <cellStyle name="汇总 2 2 2 33" xfId="565"/>
    <cellStyle name="汇总 2 2 2 28" xfId="566"/>
    <cellStyle name="Input [yellow] 2" xfId="567"/>
    <cellStyle name="Header2 2 4 10" xfId="568"/>
    <cellStyle name="汇总 2 2 5" xfId="569"/>
    <cellStyle name="Header2 2 4 11" xfId="570"/>
    <cellStyle name="汇总 2 2 2 34" xfId="571"/>
    <cellStyle name="汇总 2 2 2 29" xfId="572"/>
    <cellStyle name="Input [yellow] 3" xfId="573"/>
    <cellStyle name="汇总 2 2 7" xfId="574"/>
    <cellStyle name="Header2 2 4 13" xfId="575"/>
    <cellStyle name="汇总 2 2 8" xfId="576"/>
    <cellStyle name="Header2 2 4 14" xfId="577"/>
    <cellStyle name="汇总 2 2 9" xfId="578"/>
    <cellStyle name="Header2 2 4 15" xfId="579"/>
    <cellStyle name="Header2 2 4 20" xfId="580"/>
    <cellStyle name="Header2 2 4 18" xfId="581"/>
    <cellStyle name="Header2 2 4 23" xfId="582"/>
    <cellStyle name="Header2 2 4 19" xfId="583"/>
    <cellStyle name="Header2 2 4 24" xfId="584"/>
    <cellStyle name="Header2 2 4 2" xfId="585"/>
    <cellStyle name="Header2 2 4 25" xfId="586"/>
    <cellStyle name="Header2 2 4 30" xfId="587"/>
    <cellStyle name="Header2 2 4 26" xfId="588"/>
    <cellStyle name="Header2 2 4 31" xfId="589"/>
    <cellStyle name="Header2 2 4 27" xfId="590"/>
    <cellStyle name="Header2 2 4 32" xfId="591"/>
    <cellStyle name="Header2 2 4 28" xfId="592"/>
    <cellStyle name="Header2 2 4 33" xfId="593"/>
    <cellStyle name="Header2 2 4 29" xfId="594"/>
    <cellStyle name="Header2 2 4 34" xfId="595"/>
    <cellStyle name="Header2 2 4 3" xfId="596"/>
    <cellStyle name="常规 10" xfId="597"/>
    <cellStyle name="Header2 2 4 4" xfId="598"/>
    <cellStyle name="Header2 2 4 5" xfId="599"/>
    <cellStyle name="Header2 2 4 8" xfId="600"/>
    <cellStyle name="Header2 2 4 9" xfId="601"/>
    <cellStyle name="注释 3 2 4 12" xfId="602"/>
    <cellStyle name="汇总 3 2 2 10" xfId="603"/>
    <cellStyle name="注释 3 3 11" xfId="604"/>
    <cellStyle name="汇总 2 2 3 9" xfId="605"/>
    <cellStyle name="计算 2 2 4 28" xfId="606"/>
    <cellStyle name="计算 2 2 4 33" xfId="607"/>
    <cellStyle name="Header2 2 5" xfId="608"/>
    <cellStyle name="Header2 2 5 10" xfId="609"/>
    <cellStyle name="汇总 2 2 3 33" xfId="610"/>
    <cellStyle name="汇总 2 2 3 28" xfId="611"/>
    <cellStyle name="标题 5" xfId="612"/>
    <cellStyle name="Header2 2 5 15" xfId="613"/>
    <cellStyle name="Header2 2 5 20" xfId="614"/>
    <cellStyle name="标题 6" xfId="615"/>
    <cellStyle name="Header2 2 5 16" xfId="616"/>
    <cellStyle name="Header2 2 5 21" xfId="617"/>
    <cellStyle name="Header2 2 5 3" xfId="618"/>
    <cellStyle name="输出 2 2 4 10" xfId="619"/>
    <cellStyle name="Header2 2 5 4" xfId="620"/>
    <cellStyle name="输出 2 2 4 11" xfId="621"/>
    <cellStyle name="Header2 2 5 5" xfId="622"/>
    <cellStyle name="输出 2 2 4 12" xfId="623"/>
    <cellStyle name="Header2 2 5 6" xfId="624"/>
    <cellStyle name="输出 2 2 4 13" xfId="625"/>
    <cellStyle name="Header2 2 5 7" xfId="626"/>
    <cellStyle name="输出 2 2 4 14" xfId="627"/>
    <cellStyle name="Header2 2 5 8" xfId="628"/>
    <cellStyle name="输出 2 2 4 15" xfId="629"/>
    <cellStyle name="输出 2 2 4 20" xfId="630"/>
    <cellStyle name="Header2 2 5 9" xfId="631"/>
    <cellStyle name="Header2 2 6" xfId="632"/>
    <cellStyle name="Header2 2 7" xfId="633"/>
    <cellStyle name="Header2 3" xfId="634"/>
    <cellStyle name="输入 3 2 2 7" xfId="635"/>
    <cellStyle name="输入 3 2 25" xfId="636"/>
    <cellStyle name="输入 3 2 30" xfId="637"/>
    <cellStyle name="汇总 2 2 4 6" xfId="638"/>
    <cellStyle name="Header2 3 2" xfId="639"/>
    <cellStyle name="Input [yellow] 2 6" xfId="640"/>
    <cellStyle name="计算 2 2 35" xfId="641"/>
    <cellStyle name="计算 2 2 2 15" xfId="642"/>
    <cellStyle name="Input [yellow] 2 3 25" xfId="643"/>
    <cellStyle name="Input [yellow] 2 3 30" xfId="644"/>
    <cellStyle name="计算 2 2 2 20" xfId="645"/>
    <cellStyle name="Input [yellow]" xfId="646"/>
    <cellStyle name="输入 2 3 4" xfId="647"/>
    <cellStyle name="汇总 2 2 4 12" xfId="648"/>
    <cellStyle name="Input [yellow] 2 12" xfId="649"/>
    <cellStyle name="输入 2 2 3 11" xfId="650"/>
    <cellStyle name="输入 2 3 5" xfId="651"/>
    <cellStyle name="汇总 2 2 4 13" xfId="652"/>
    <cellStyle name="注释 2 2" xfId="653"/>
    <cellStyle name="Input [yellow] 2 13" xfId="654"/>
    <cellStyle name="输入 2 2 3 12" xfId="655"/>
    <cellStyle name="输入 2 3 7" xfId="656"/>
    <cellStyle name="汇总 2 2 4 20" xfId="657"/>
    <cellStyle name="汇总 2 2 4 15" xfId="658"/>
    <cellStyle name="Input [yellow] 2 15" xfId="659"/>
    <cellStyle name="Input [yellow] 2 20" xfId="660"/>
    <cellStyle name="输入 2 2 3 14" xfId="661"/>
    <cellStyle name="输入 2 3 8" xfId="662"/>
    <cellStyle name="汇总 2 2 4 21" xfId="663"/>
    <cellStyle name="汇总 2 2 4 16" xfId="664"/>
    <cellStyle name="Input [yellow] 2 16" xfId="665"/>
    <cellStyle name="Input [yellow] 2 21" xfId="666"/>
    <cellStyle name="输入 2 2 3 15" xfId="667"/>
    <cellStyle name="输入 2 2 3 20" xfId="668"/>
    <cellStyle name="输入 2 3 9" xfId="669"/>
    <cellStyle name="汇总 2 2 4 22" xfId="670"/>
    <cellStyle name="汇总 2 2 4 17" xfId="671"/>
    <cellStyle name="Input [yellow] 2 17" xfId="672"/>
    <cellStyle name="Input [yellow] 2 22" xfId="673"/>
    <cellStyle name="输入 2 2 3 16" xfId="674"/>
    <cellStyle name="输入 2 2 3 21" xfId="675"/>
    <cellStyle name="Input [yellow] 2 2 2" xfId="676"/>
    <cellStyle name="汇总 2 2 4 23" xfId="677"/>
    <cellStyle name="汇总 2 2 4 18" xfId="678"/>
    <cellStyle name="Input [yellow] 2 18" xfId="679"/>
    <cellStyle name="Input [yellow] 2 23" xfId="680"/>
    <cellStyle name="输入 2 2 3 17" xfId="681"/>
    <cellStyle name="输入 2 2 3 22" xfId="682"/>
    <cellStyle name="Input [yellow] 2 2 3" xfId="683"/>
    <cellStyle name="汇总 2 2 4 24" xfId="684"/>
    <cellStyle name="汇总 2 2 4 19" xfId="685"/>
    <cellStyle name="Input [yellow] 2 19" xfId="686"/>
    <cellStyle name="Input [yellow] 2 24" xfId="687"/>
    <cellStyle name="输入 2 2 3 18" xfId="688"/>
    <cellStyle name="输入 2 2 3 23" xfId="689"/>
    <cellStyle name="汇总 2 3 10" xfId="690"/>
    <cellStyle name="好_表4" xfId="691"/>
    <cellStyle name="计算 3 2 2 10" xfId="692"/>
    <cellStyle name="Input [yellow] 2 2 4" xfId="693"/>
    <cellStyle name="输入 3 2 16" xfId="694"/>
    <cellStyle name="输入 3 2 21" xfId="695"/>
    <cellStyle name="汇总 2 2 4 2" xfId="696"/>
    <cellStyle name="Input [yellow] 2 2" xfId="697"/>
    <cellStyle name="Input [yellow] 2 2 10" xfId="698"/>
    <cellStyle name="Input [yellow] 2 2 11" xfId="699"/>
    <cellStyle name="Input [yellow] 2 2 13" xfId="700"/>
    <cellStyle name="Input [yellow] 2 2 14" xfId="701"/>
    <cellStyle name="Input [yellow] 2 2 15" xfId="702"/>
    <cellStyle name="Input [yellow] 2 2 20" xfId="703"/>
    <cellStyle name="Input [yellow] 2 2 16" xfId="704"/>
    <cellStyle name="Input [yellow] 2 2 21" xfId="705"/>
    <cellStyle name="Input [yellow] 2 2 17" xfId="706"/>
    <cellStyle name="Input [yellow] 2 2 22" xfId="707"/>
    <cellStyle name="Input [yellow] 2 2 18" xfId="708"/>
    <cellStyle name="Input [yellow] 2 2 23" xfId="709"/>
    <cellStyle name="Input [yellow] 2 2 19" xfId="710"/>
    <cellStyle name="Input [yellow] 2 2 24" xfId="711"/>
    <cellStyle name="Input [yellow] 2 2 25" xfId="712"/>
    <cellStyle name="Input [yellow] 2 2 30" xfId="713"/>
    <cellStyle name="Input [yellow] 2 2 26" xfId="714"/>
    <cellStyle name="Input [yellow] 2 2 31" xfId="715"/>
    <cellStyle name="Input [yellow] 2 2 27" xfId="716"/>
    <cellStyle name="Input [yellow] 2 2 32" xfId="717"/>
    <cellStyle name="Input [yellow] 2 2 28" xfId="718"/>
    <cellStyle name="Input [yellow] 2 2 33" xfId="719"/>
    <cellStyle name="Input [yellow] 2 2 29" xfId="720"/>
    <cellStyle name="Input [yellow] 2 2 34" xfId="721"/>
    <cellStyle name="汇总 2 2 4 30" xfId="722"/>
    <cellStyle name="汇总 2 2 4 25" xfId="723"/>
    <cellStyle name="Input [yellow] 2 25" xfId="724"/>
    <cellStyle name="Input [yellow] 2 30" xfId="725"/>
    <cellStyle name="输入 2 2 3 19" xfId="726"/>
    <cellStyle name="输入 2 2 3 24" xfId="727"/>
    <cellStyle name="汇总 2 3 11" xfId="728"/>
    <cellStyle name="计算 3 2 2 11" xfId="729"/>
    <cellStyle name="Input [yellow] 2 2 5" xfId="730"/>
    <cellStyle name="汇总 2 2 4 31" xfId="731"/>
    <cellStyle name="汇总 2 2 4 26" xfId="732"/>
    <cellStyle name="Input [yellow] 2 26" xfId="733"/>
    <cellStyle name="Input [yellow] 2 31" xfId="734"/>
    <cellStyle name="输入 2 2 3 25" xfId="735"/>
    <cellStyle name="输入 2 2 3 30" xfId="736"/>
    <cellStyle name="汇总 2 3 12" xfId="737"/>
    <cellStyle name="计算 3 2 2 12" xfId="738"/>
    <cellStyle name="Input [yellow] 2 2 6" xfId="739"/>
    <cellStyle name="汇总 2 2 4 33" xfId="740"/>
    <cellStyle name="汇总 2 2 4 28" xfId="741"/>
    <cellStyle name="Input [yellow] 2 28" xfId="742"/>
    <cellStyle name="Input [yellow] 2 33" xfId="743"/>
    <cellStyle name="输入 2 2 3 27" xfId="744"/>
    <cellStyle name="输入 2 2 3 32" xfId="745"/>
    <cellStyle name="汇总 2 3 14" xfId="746"/>
    <cellStyle name="计算 3 2 2 14" xfId="747"/>
    <cellStyle name="Input [yellow] 2 2 8" xfId="748"/>
    <cellStyle name="汇总 2 2 4 34" xfId="749"/>
    <cellStyle name="汇总 2 2 4 29" xfId="750"/>
    <cellStyle name="Input [yellow] 2 29" xfId="751"/>
    <cellStyle name="Input [yellow] 2 34" xfId="752"/>
    <cellStyle name="输入 2 2 3 28" xfId="753"/>
    <cellStyle name="输入 2 2 3 33" xfId="754"/>
    <cellStyle name="注释 2 2 2 14" xfId="755"/>
    <cellStyle name="Input [yellow] 3 2" xfId="756"/>
    <cellStyle name="汇总 2 3 20" xfId="757"/>
    <cellStyle name="汇总 2 3 15" xfId="758"/>
    <cellStyle name="计算 3 2 2 15" xfId="759"/>
    <cellStyle name="计算 3 2 2 20" xfId="760"/>
    <cellStyle name="Input [yellow] 2 2 9" xfId="761"/>
    <cellStyle name="输入 3 2 17" xfId="762"/>
    <cellStyle name="输入 3 2 22" xfId="763"/>
    <cellStyle name="汇总 2 2 4 3" xfId="764"/>
    <cellStyle name="Input [yellow] 2 3" xfId="765"/>
    <cellStyle name="计算 2 2 15" xfId="766"/>
    <cellStyle name="计算 2 2 20" xfId="767"/>
    <cellStyle name="Input [yellow] 2 3 10" xfId="768"/>
    <cellStyle name="计算 2 2 16" xfId="769"/>
    <cellStyle name="计算 2 2 21" xfId="770"/>
    <cellStyle name="Input Cells" xfId="771"/>
    <cellStyle name="Input [yellow] 2 3 11" xfId="772"/>
    <cellStyle name="计算 2 2 17" xfId="773"/>
    <cellStyle name="计算 2 2 22" xfId="774"/>
    <cellStyle name="Input [yellow] 2 3 12" xfId="775"/>
    <cellStyle name="计算 2 2 18" xfId="776"/>
    <cellStyle name="计算 2 2 23" xfId="777"/>
    <cellStyle name="Input [yellow] 2 3 13" xfId="778"/>
    <cellStyle name="计算 2 2 19" xfId="779"/>
    <cellStyle name="计算 2 2 24" xfId="780"/>
    <cellStyle name="Input [yellow] 2 3 14" xfId="781"/>
    <cellStyle name="计算 2 2 25" xfId="782"/>
    <cellStyle name="计算 2 2 30" xfId="783"/>
    <cellStyle name="计算 2 2 2 10" xfId="784"/>
    <cellStyle name="Input [yellow] 2 3 15" xfId="785"/>
    <cellStyle name="Input [yellow] 2 3 20" xfId="786"/>
    <cellStyle name="计算 2 2 26" xfId="787"/>
    <cellStyle name="计算 2 2 31" xfId="788"/>
    <cellStyle name="计算 2 2 2 11" xfId="789"/>
    <cellStyle name="Input [yellow] 2 3 16" xfId="790"/>
    <cellStyle name="Input [yellow] 2 3 21" xfId="791"/>
    <cellStyle name="计算 2 2 27" xfId="792"/>
    <cellStyle name="计算 2 2 32" xfId="793"/>
    <cellStyle name="计算 2 2 2 12" xfId="794"/>
    <cellStyle name="Input [yellow] 2 3 17" xfId="795"/>
    <cellStyle name="Input [yellow] 2 3 22" xfId="796"/>
    <cellStyle name="计算 2 2 28" xfId="797"/>
    <cellStyle name="计算 2 2 33" xfId="798"/>
    <cellStyle name="计算 2 2 2 13" xfId="799"/>
    <cellStyle name="Input [yellow] 2 3 18" xfId="800"/>
    <cellStyle name="Input [yellow] 2 3 23" xfId="801"/>
    <cellStyle name="计算 2 2 29" xfId="802"/>
    <cellStyle name="计算 2 2 34" xfId="803"/>
    <cellStyle name="计算 2 2 2 14" xfId="804"/>
    <cellStyle name="Input [yellow] 2 3 19" xfId="805"/>
    <cellStyle name="Input [yellow] 2 3 24" xfId="806"/>
    <cellStyle name="计算 2 2 36" xfId="807"/>
    <cellStyle name="计算 2 2 2 16" xfId="808"/>
    <cellStyle name="Input [yellow] 2 3 26" xfId="809"/>
    <cellStyle name="Input [yellow] 2 3 31" xfId="810"/>
    <cellStyle name="计算 2 2 2 21" xfId="811"/>
    <cellStyle name="计算 2 2 2 18" xfId="812"/>
    <cellStyle name="Input [yellow] 2 3 28" xfId="813"/>
    <cellStyle name="Input [yellow] 2 3 33" xfId="814"/>
    <cellStyle name="计算 2 2 2 23" xfId="815"/>
    <cellStyle name="Input [yellow] 2 36" xfId="816"/>
    <cellStyle name="Input [yellow] 2 37" xfId="817"/>
    <cellStyle name="Input [yellow] 2 38" xfId="818"/>
    <cellStyle name="输入 3 2 18" xfId="819"/>
    <cellStyle name="输入 3 2 23" xfId="820"/>
    <cellStyle name="汇总 2 2 4 4" xfId="821"/>
    <cellStyle name="Input [yellow] 2 4" xfId="822"/>
    <cellStyle name="计算 2 3 16" xfId="823"/>
    <cellStyle name="计算 2 3 21" xfId="824"/>
    <cellStyle name="Input [yellow] 2 4 11" xfId="825"/>
    <cellStyle name="计算 2 3 17" xfId="826"/>
    <cellStyle name="计算 2 3 22" xfId="827"/>
    <cellStyle name="Input [yellow] 2 4 12" xfId="828"/>
    <cellStyle name="计算 2 3 18" xfId="829"/>
    <cellStyle name="计算 2 3 23" xfId="830"/>
    <cellStyle name="Input [yellow] 2 4 13" xfId="831"/>
    <cellStyle name="计算 2 3 19" xfId="832"/>
    <cellStyle name="计算 2 3 24" xfId="833"/>
    <cellStyle name="Input [yellow] 2 4 14" xfId="834"/>
    <cellStyle name="差_Book1_联系电话" xfId="835"/>
    <cellStyle name="计算 2 3 26" xfId="836"/>
    <cellStyle name="计算 2 3 31" xfId="837"/>
    <cellStyle name="Input [yellow] 2 4 16" xfId="838"/>
    <cellStyle name="Input [yellow] 2 4 21" xfId="839"/>
    <cellStyle name="计算 2 2 3 11" xfId="840"/>
    <cellStyle name="计算 2 3 27" xfId="841"/>
    <cellStyle name="计算 2 3 32" xfId="842"/>
    <cellStyle name="Input [yellow] 2 4 17" xfId="843"/>
    <cellStyle name="Input [yellow] 2 4 22" xfId="844"/>
    <cellStyle name="计算 2 2 3 12" xfId="845"/>
    <cellStyle name="计算 2 3 28" xfId="846"/>
    <cellStyle name="计算 2 3 33" xfId="847"/>
    <cellStyle name="Input [yellow] 2 4 18" xfId="848"/>
    <cellStyle name="Input [yellow] 2 4 23" xfId="849"/>
    <cellStyle name="计算 2 2 3 13" xfId="850"/>
    <cellStyle name="计算 2 3 29" xfId="851"/>
    <cellStyle name="计算 2 3 34" xfId="852"/>
    <cellStyle name="Input [yellow] 2 4 19" xfId="853"/>
    <cellStyle name="Input [yellow] 2 4 24" xfId="854"/>
    <cellStyle name="计算 2 2 3 14" xfId="855"/>
    <cellStyle name="Input [yellow] 2 4 25" xfId="856"/>
    <cellStyle name="Input [yellow] 2 4 30" xfId="857"/>
    <cellStyle name="计算 2 2 3 15" xfId="858"/>
    <cellStyle name="计算 2 2 3 20" xfId="859"/>
    <cellStyle name="Input [yellow] 2 4 26" xfId="860"/>
    <cellStyle name="Input [yellow] 2 4 31" xfId="861"/>
    <cellStyle name="计算 2 2 3 16" xfId="862"/>
    <cellStyle name="计算 2 2 3 21" xfId="863"/>
    <cellStyle name="Input [yellow] 2 4 27" xfId="864"/>
    <cellStyle name="Input [yellow] 2 4 32" xfId="865"/>
    <cellStyle name="计算 2 2 3 17" xfId="866"/>
    <cellStyle name="计算 2 2 3 22" xfId="867"/>
    <cellStyle name="计算 2 3 4" xfId="868"/>
    <cellStyle name="Input [yellow] 2 4 3" xfId="869"/>
    <cellStyle name="计算 2 2 3 2" xfId="870"/>
    <cellStyle name="计算 2 3 5" xfId="871"/>
    <cellStyle name="Input [yellow] 2 4 4" xfId="872"/>
    <cellStyle name="计算 2 2 3 3" xfId="873"/>
    <cellStyle name="计算 2 3 6" xfId="874"/>
    <cellStyle name="Input [yellow] 2 4 5" xfId="875"/>
    <cellStyle name="计算 2 2 3 4" xfId="876"/>
    <cellStyle name="计算 2 3 7" xfId="877"/>
    <cellStyle name="Input [yellow] 2 4 6" xfId="878"/>
    <cellStyle name="计算 2 2 3 5" xfId="879"/>
    <cellStyle name="计算 2 3 8" xfId="880"/>
    <cellStyle name="汇总 3 3 10" xfId="881"/>
    <cellStyle name="Input [yellow] 2 4 7" xfId="882"/>
    <cellStyle name="计算 2 2 3 6" xfId="883"/>
    <cellStyle name="计算 2 3 9" xfId="884"/>
    <cellStyle name="汇总 3 3 11" xfId="885"/>
    <cellStyle name="Input [yellow] 2 4 8" xfId="886"/>
    <cellStyle name="计算 2 2 3 7" xfId="887"/>
    <cellStyle name="输入 2 3 18" xfId="888"/>
    <cellStyle name="输入 2 3 23" xfId="889"/>
    <cellStyle name="常规 2 2 2" xfId="890"/>
    <cellStyle name="输出 2 3 4" xfId="891"/>
    <cellStyle name="输入 3 2 19" xfId="892"/>
    <cellStyle name="输入 3 2 24" xfId="893"/>
    <cellStyle name="汇总 2 2 4 5" xfId="894"/>
    <cellStyle name="Input [yellow] 2 5" xfId="895"/>
    <cellStyle name="Input [yellow] 2 5 11" xfId="896"/>
    <cellStyle name="汇总 3 2 37" xfId="897"/>
    <cellStyle name="Input [yellow] 2 5 18" xfId="898"/>
    <cellStyle name="Input [yellow] 2 5 23" xfId="899"/>
    <cellStyle name="计算 2 2 4 13" xfId="900"/>
    <cellStyle name="Input [yellow] 2 5 2" xfId="901"/>
    <cellStyle name="Input [yellow] 2 5 30" xfId="902"/>
    <cellStyle name="Input [yellow] 2 5 25" xfId="903"/>
    <cellStyle name="计算 2 2 4 15" xfId="904"/>
    <cellStyle name="计算 2 2 4 20" xfId="905"/>
    <cellStyle name="汇总 2 2 3 2" xfId="906"/>
    <cellStyle name="Moneda [0]_96 Risk" xfId="907"/>
    <cellStyle name="Input [yellow] 2 5 31" xfId="908"/>
    <cellStyle name="Input [yellow] 2 5 26" xfId="909"/>
    <cellStyle name="计算 2 2 4 16" xfId="910"/>
    <cellStyle name="计算 2 2 4 21" xfId="911"/>
    <cellStyle name="汇总 2 2 3 3" xfId="912"/>
    <cellStyle name="Input [yellow] 2 5 32" xfId="913"/>
    <cellStyle name="Input [yellow] 2 5 27" xfId="914"/>
    <cellStyle name="计算 2 2 4 17" xfId="915"/>
    <cellStyle name="计算 2 2 4 22" xfId="916"/>
    <cellStyle name="汇总 2 2 3 4" xfId="917"/>
    <cellStyle name="Input [yellow] 2 5 33" xfId="918"/>
    <cellStyle name="Input [yellow] 2 5 28" xfId="919"/>
    <cellStyle name="计算 2 2 4 18" xfId="920"/>
    <cellStyle name="计算 2 2 4 23" xfId="921"/>
    <cellStyle name="汇总 2 2 3 5" xfId="922"/>
    <cellStyle name="Input [yellow] 2 5 34" xfId="923"/>
    <cellStyle name="Input [yellow] 2 5 29" xfId="924"/>
    <cellStyle name="计算 2 2 4 19" xfId="925"/>
    <cellStyle name="计算 2 2 4 24" xfId="926"/>
    <cellStyle name="Input [yellow] 2 5 3" xfId="927"/>
    <cellStyle name="计算 2 2 4 2" xfId="928"/>
    <cellStyle name="Input [yellow] 2 5 4" xfId="929"/>
    <cellStyle name="计算 2 2 4 3" xfId="930"/>
    <cellStyle name="Input [yellow] 2 5 5" xfId="931"/>
    <cellStyle name="计算 2 2 4 4" xfId="932"/>
    <cellStyle name="Input [yellow] 2 5 6" xfId="933"/>
    <cellStyle name="计算 2 2 4 5" xfId="934"/>
    <cellStyle name="Input [yellow] 2 5 7" xfId="935"/>
    <cellStyle name="计算 2 2 4 6" xfId="936"/>
    <cellStyle name="输入 3 2 2" xfId="937"/>
    <cellStyle name="昗弨_Pacific Region P&amp;L" xfId="938"/>
    <cellStyle name="Input [yellow] 2 5 8" xfId="939"/>
    <cellStyle name="计算 2 2 4 7" xfId="940"/>
    <cellStyle name="输入 3 2 3" xfId="941"/>
    <cellStyle name="Input [yellow] 2 5 9" xfId="942"/>
    <cellStyle name="计算 2 2 4 8" xfId="943"/>
    <cellStyle name="Input [yellow] 3 10" xfId="944"/>
    <cellStyle name="Input [yellow] 3 11" xfId="945"/>
    <cellStyle name="输入 2 2 4 10" xfId="946"/>
    <cellStyle name="Input [yellow] 3 12" xfId="947"/>
    <cellStyle name="输入 2 2 4 11" xfId="948"/>
    <cellStyle name="好_Book1_Book1" xfId="949"/>
    <cellStyle name="输出 3 2 2 16" xfId="950"/>
    <cellStyle name="输出 3 2 2 21" xfId="951"/>
    <cellStyle name="Input [yellow] 3 13" xfId="952"/>
    <cellStyle name="输入 2 2 4 12" xfId="953"/>
    <cellStyle name="Input [yellow] 3 21" xfId="954"/>
    <cellStyle name="Input [yellow] 3 16" xfId="955"/>
    <cellStyle name="输入 2 2 4 15" xfId="956"/>
    <cellStyle name="输入 2 2 4 20" xfId="957"/>
    <cellStyle name="Input [yellow] 3 22" xfId="958"/>
    <cellStyle name="Input [yellow] 3 17" xfId="959"/>
    <cellStyle name="输入 2 2 4 16" xfId="960"/>
    <cellStyle name="输入 2 2 4 21" xfId="961"/>
    <cellStyle name="Input [yellow] 3 23" xfId="962"/>
    <cellStyle name="Input [yellow] 3 18" xfId="963"/>
    <cellStyle name="输入 2 2 4 17" xfId="964"/>
    <cellStyle name="输入 2 2 4 22" xfId="965"/>
    <cellStyle name="Input [yellow] 3 24" xfId="966"/>
    <cellStyle name="Input [yellow] 3 19" xfId="967"/>
    <cellStyle name="输入 2 2 4 18" xfId="968"/>
    <cellStyle name="输入 2 2 4 23" xfId="969"/>
    <cellStyle name="Input [yellow] 3 30" xfId="970"/>
    <cellStyle name="Input [yellow] 3 25" xfId="971"/>
    <cellStyle name="输入 2 2 4 19" xfId="972"/>
    <cellStyle name="输入 2 2 4 24" xfId="973"/>
    <cellStyle name="Input [yellow] 3 31" xfId="974"/>
    <cellStyle name="Input [yellow] 3 26" xfId="975"/>
    <cellStyle name="输入 2 2 4 25" xfId="976"/>
    <cellStyle name="输入 2 2 4 30" xfId="977"/>
    <cellStyle name="Input [yellow] 3 32" xfId="978"/>
    <cellStyle name="Input [yellow] 3 27" xfId="979"/>
    <cellStyle name="输入 2 2 4 26" xfId="980"/>
    <cellStyle name="输入 2 2 4 31" xfId="981"/>
    <cellStyle name="Input [yellow] 3 33" xfId="982"/>
    <cellStyle name="Input [yellow] 3 28" xfId="983"/>
    <cellStyle name="输入 2 2 4 27" xfId="984"/>
    <cellStyle name="输入 2 2 4 32" xfId="985"/>
    <cellStyle name="Input [yellow] 3 34" xfId="986"/>
    <cellStyle name="Input [yellow] 3 29" xfId="987"/>
    <cellStyle name="输入 2 2 4 28" xfId="988"/>
    <cellStyle name="输入 2 2 4 33" xfId="989"/>
    <cellStyle name="注释 2 2 2 20" xfId="990"/>
    <cellStyle name="注释 2 2 2 15" xfId="991"/>
    <cellStyle name="Input [yellow] 3 3" xfId="992"/>
    <cellStyle name="汇总 2 3 21" xfId="993"/>
    <cellStyle name="汇总 2 3 16" xfId="994"/>
    <cellStyle name="注释 2 2 2 21" xfId="995"/>
    <cellStyle name="注释 2 2 2 16" xfId="996"/>
    <cellStyle name="Input [yellow] 3 4" xfId="997"/>
    <cellStyle name="汇总 2 3 22" xfId="998"/>
    <cellStyle name="汇总 2 3 17" xfId="999"/>
    <cellStyle name="注释 2 2 2 22" xfId="1000"/>
    <cellStyle name="注释 2 2 2 17" xfId="1001"/>
    <cellStyle name="Input [yellow] 3 5" xfId="1002"/>
    <cellStyle name="汇总 2 3 23" xfId="1003"/>
    <cellStyle name="汇总 2 3 18" xfId="1004"/>
    <cellStyle name="注释 2 2 2 23" xfId="1005"/>
    <cellStyle name="注释 2 2 2 18" xfId="1006"/>
    <cellStyle name="Input [yellow] 3 6" xfId="1007"/>
    <cellStyle name="汇总 2 3 24" xfId="1008"/>
    <cellStyle name="汇总 2 3 19" xfId="1009"/>
    <cellStyle name="注释 2 2 2 24" xfId="1010"/>
    <cellStyle name="注释 2 2 2 19" xfId="1011"/>
    <cellStyle name="Input [yellow] 3 7" xfId="1012"/>
    <cellStyle name="汇总 2 3 30" xfId="1013"/>
    <cellStyle name="汇总 2 3 25" xfId="1014"/>
    <cellStyle name="注释 2 2 2 30" xfId="1015"/>
    <cellStyle name="注释 2 2 2 25" xfId="1016"/>
    <cellStyle name="Input [yellow] 3 8" xfId="1017"/>
    <cellStyle name="汇总 2 3 31" xfId="1018"/>
    <cellStyle name="汇总 2 3 26" xfId="1019"/>
    <cellStyle name="注释 2 2 2 31" xfId="1020"/>
    <cellStyle name="注释 2 2 2 26" xfId="1021"/>
    <cellStyle name="Input [yellow] 3 9" xfId="1022"/>
    <cellStyle name="汇总 2 3 32" xfId="1023"/>
    <cellStyle name="汇总 2 3 27" xfId="1024"/>
    <cellStyle name="Linked Cells" xfId="1025"/>
    <cellStyle name="Millares [0]_96 Risk" xfId="1026"/>
    <cellStyle name="Millares_96 Risk" xfId="1027"/>
    <cellStyle name="Milliers [0]_!!!GO" xfId="1028"/>
    <cellStyle name="Milliers_!!!GO" xfId="1029"/>
    <cellStyle name="计算 3 3 18" xfId="1030"/>
    <cellStyle name="计算 3 3 23" xfId="1031"/>
    <cellStyle name="汇总 2 2 10" xfId="1032"/>
    <cellStyle name="Moneda_96 Risk" xfId="1033"/>
    <cellStyle name="Mon閠aire [0]_!!!GO" xfId="1034"/>
    <cellStyle name="汇总 3 3 9" xfId="1035"/>
    <cellStyle name="New Times Roman" xfId="1036"/>
    <cellStyle name="输出 3 3 15" xfId="1037"/>
    <cellStyle name="输出 3 3 20" xfId="1038"/>
    <cellStyle name="no dec" xfId="1039"/>
    <cellStyle name="输出 2 2 4 16" xfId="1040"/>
    <cellStyle name="输出 2 2 4 21" xfId="1041"/>
    <cellStyle name="Normal - Style1" xfId="1042"/>
    <cellStyle name="Normal_!!!GO" xfId="1043"/>
    <cellStyle name="输出 2 2 14" xfId="1044"/>
    <cellStyle name="per.style" xfId="1045"/>
    <cellStyle name="Percent [2]" xfId="1046"/>
    <cellStyle name="注释 3 2 2 31" xfId="1047"/>
    <cellStyle name="注释 3 2 2 26" xfId="1048"/>
    <cellStyle name="Percent_!!!GO" xfId="1049"/>
    <cellStyle name="汇总 2 2 24" xfId="1050"/>
    <cellStyle name="汇总 2 2 19" xfId="1051"/>
    <cellStyle name="Pourcentage_pldt" xfId="1052"/>
    <cellStyle name="注释 3 2 11" xfId="1053"/>
    <cellStyle name="注释 2 2 3" xfId="1054"/>
    <cellStyle name="计算 2 2 3 28" xfId="1055"/>
    <cellStyle name="计算 2 2 3 33" xfId="1056"/>
    <cellStyle name="PSDate" xfId="1057"/>
    <cellStyle name="PSDec" xfId="1058"/>
    <cellStyle name="PSHeading" xfId="1059"/>
    <cellStyle name="PSInt" xfId="1060"/>
    <cellStyle name="PSSpacer" xfId="1061"/>
    <cellStyle name="RowLevel_1" xfId="1062"/>
    <cellStyle name="sstot" xfId="1063"/>
    <cellStyle name="Standard_AREAS" xfId="1064"/>
    <cellStyle name="输出 3 2 4 15" xfId="1065"/>
    <cellStyle name="输出 3 2 4 20" xfId="1066"/>
    <cellStyle name="t" xfId="1067"/>
    <cellStyle name="输出 2 2 16" xfId="1068"/>
    <cellStyle name="输出 2 2 21" xfId="1069"/>
    <cellStyle name="强调文字颜色 4 3" xfId="1070"/>
    <cellStyle name="t_HVAC Equipment (3)" xfId="1071"/>
    <cellStyle name="百分比 2 2 2" xfId="1072"/>
    <cellStyle name="注释 3 2 14" xfId="1073"/>
    <cellStyle name="注释 2 2 6" xfId="1074"/>
    <cellStyle name="捠壿_Region Orders (2)" xfId="1075"/>
    <cellStyle name="编号" xfId="1076"/>
    <cellStyle name="输入 3 2 6" xfId="1077"/>
    <cellStyle name="标题 2 2" xfId="1078"/>
    <cellStyle name="输入 3 2 7" xfId="1079"/>
    <cellStyle name="标题 2 3" xfId="1080"/>
    <cellStyle name="标题 3 2" xfId="1081"/>
    <cellStyle name="输入 3 3 19" xfId="1082"/>
    <cellStyle name="输入 3 3 24" xfId="1083"/>
    <cellStyle name="标题 4 2" xfId="1084"/>
    <cellStyle name="千位分隔 3" xfId="1085"/>
    <cellStyle name="计算 3 2 3 18" xfId="1086"/>
    <cellStyle name="计算 3 2 3 23" xfId="1087"/>
    <cellStyle name="标题 4 3" xfId="1088"/>
    <cellStyle name="千位分隔 4" xfId="1089"/>
    <cellStyle name="计算 3 2 3 19" xfId="1090"/>
    <cellStyle name="计算 3 2 3 24" xfId="1091"/>
    <cellStyle name="输出 2 2 4 29" xfId="1092"/>
    <cellStyle name="输出 2 2 4 34" xfId="1093"/>
    <cellStyle name="标题1" xfId="1094"/>
    <cellStyle name="计算 3 2 4 6" xfId="1095"/>
    <cellStyle name="表标题" xfId="1096"/>
    <cellStyle name="常规 2 2" xfId="1097"/>
    <cellStyle name="部门" xfId="1098"/>
    <cellStyle name="计算 3 3 19" xfId="1099"/>
    <cellStyle name="计算 3 3 24" xfId="1100"/>
    <cellStyle name="汇总 2 2 11" xfId="1101"/>
    <cellStyle name="差 2" xfId="1102"/>
    <cellStyle name="计算 3 3 25" xfId="1103"/>
    <cellStyle name="计算 3 3 30" xfId="1104"/>
    <cellStyle name="汇总 2 2 12" xfId="1105"/>
    <cellStyle name="差 3" xfId="1106"/>
    <cellStyle name="差_2017-2019年统筹整合投入贫困县情况统计" xfId="1107"/>
    <cellStyle name="注释 2 2 4 31" xfId="1108"/>
    <cellStyle name="注释 2 2 4 26" xfId="1109"/>
    <cellStyle name="汇总 2 2 2 24" xfId="1110"/>
    <cellStyle name="汇总 2 2 2 19" xfId="1111"/>
    <cellStyle name="差_Book1_1" xfId="1112"/>
    <cellStyle name="输入 2 2 4 5" xfId="1113"/>
    <cellStyle name="差_Book1_1_联系电话" xfId="1114"/>
    <cellStyle name="汇总 3 2 4 8" xfId="1115"/>
    <cellStyle name="计算 3 2 4 11" xfId="1116"/>
    <cellStyle name="差_Sheet1" xfId="1117"/>
    <cellStyle name="差_Sheet1_1" xfId="1118"/>
    <cellStyle name="汇总 3 2 4 24" xfId="1119"/>
    <cellStyle name="汇总 3 2 4 19" xfId="1120"/>
    <cellStyle name="差_表4" xfId="1121"/>
    <cellStyle name="输入 3 2 3 18" xfId="1122"/>
    <cellStyle name="输入 3 2 3 23" xfId="1123"/>
    <cellStyle name="常规 10 2 11" xfId="1124"/>
    <cellStyle name="常规 2" xfId="1125"/>
    <cellStyle name="汇总 3 2 4 6" xfId="1126"/>
    <cellStyle name="常规 2 2_2017-2018年统筹整合投入44个深度贫困情况统计" xfId="1127"/>
    <cellStyle name="常规 2 3" xfId="1128"/>
    <cellStyle name="常规 2 7 2 2" xfId="1129"/>
    <cellStyle name="输出 2 3 29" xfId="1130"/>
    <cellStyle name="输出 2 3 34" xfId="1131"/>
    <cellStyle name="常规 2_2017-2018年统筹整合投入44个深度贫困情况统计" xfId="1132"/>
    <cellStyle name="汇总 3 2 2 2" xfId="1133"/>
    <cellStyle name="常规 3" xfId="1134"/>
    <cellStyle name="注释 2 2 4 12" xfId="1135"/>
    <cellStyle name="汇总 2 2 2 10" xfId="1136"/>
    <cellStyle name="计算 3 2 4 13" xfId="1137"/>
    <cellStyle name="常规 3 2" xfId="1138"/>
    <cellStyle name="汇总 3 3 33" xfId="1139"/>
    <cellStyle name="汇总 3 3 28" xfId="1140"/>
    <cellStyle name="常规 3 2 2 3" xfId="1141"/>
    <cellStyle name="注释 2 2 4 13" xfId="1142"/>
    <cellStyle name="汇总 2 2 2 11" xfId="1143"/>
    <cellStyle name="计算 3 2 4 14" xfId="1144"/>
    <cellStyle name="常规 3 3" xfId="1145"/>
    <cellStyle name="常规 3_2017-2019年统筹整合投入贫困县情况统计" xfId="1146"/>
    <cellStyle name="汇总 3 2 2 3" xfId="1147"/>
    <cellStyle name="常规 4" xfId="1148"/>
    <cellStyle name="汇总 3 3 24" xfId="1149"/>
    <cellStyle name="汇总 3 3 19" xfId="1150"/>
    <cellStyle name="常规 6 4 2 2" xfId="1151"/>
    <cellStyle name="汇总 3 2 2 6" xfId="1152"/>
    <cellStyle name="输出 2 2 4 2" xfId="1153"/>
    <cellStyle name="常规 7" xfId="1154"/>
    <cellStyle name="常规 7 2" xfId="1155"/>
    <cellStyle name="汇总 3 2 2 7" xfId="1156"/>
    <cellStyle name="输出 2 2 4 3" xfId="1157"/>
    <cellStyle name="常规 8" xfId="1158"/>
    <cellStyle name="汇总 3 2 2 8" xfId="1159"/>
    <cellStyle name="输出 2 2 4 4" xfId="1160"/>
    <cellStyle name="常规 9" xfId="1161"/>
    <cellStyle name="汇总 2 2 3 32" xfId="1162"/>
    <cellStyle name="汇总 2 2 3 27" xfId="1163"/>
    <cellStyle name="常规_扶贫资金整合明细表.调整" xfId="1164"/>
    <cellStyle name="输入 2 2 2 26" xfId="1165"/>
    <cellStyle name="输入 2 2 2 31" xfId="1166"/>
    <cellStyle name="注释 3 2 4 14" xfId="1167"/>
    <cellStyle name="汇总 3 2 2 12" xfId="1168"/>
    <cellStyle name="分级显示行_1_Book1" xfId="1169"/>
    <cellStyle name="好 2" xfId="1170"/>
    <cellStyle name="好 3" xfId="1171"/>
    <cellStyle name="好_2017-2019年统筹整合投入贫困县情况统计" xfId="1172"/>
    <cellStyle name="汇总 3 2 4 2" xfId="1173"/>
    <cellStyle name="好_Book1" xfId="1174"/>
    <cellStyle name="注释 2 2 3 21" xfId="1175"/>
    <cellStyle name="注释 2 2 3 16" xfId="1176"/>
    <cellStyle name="好_Book1_1" xfId="1177"/>
    <cellStyle name="好_Book1_1_联系电话" xfId="1178"/>
    <cellStyle name="计算 2 2" xfId="1179"/>
    <cellStyle name="好_Book1_联系电话" xfId="1180"/>
    <cellStyle name="汇总 3 2 32" xfId="1181"/>
    <cellStyle name="汇总 3 2 27" xfId="1182"/>
    <cellStyle name="好_Sheet1_1" xfId="1183"/>
    <cellStyle name="好_联系电话" xfId="1184"/>
    <cellStyle name="汇总 2" xfId="1185"/>
    <cellStyle name="汇总 2 2" xfId="1186"/>
    <cellStyle name="计算 3 3 26" xfId="1187"/>
    <cellStyle name="计算 3 3 31" xfId="1188"/>
    <cellStyle name="汇总 2 2 13" xfId="1189"/>
    <cellStyle name="计算 3 3 27" xfId="1190"/>
    <cellStyle name="计算 3 3 32" xfId="1191"/>
    <cellStyle name="汇总 2 2 14" xfId="1192"/>
    <cellStyle name="计算 3 3 28" xfId="1193"/>
    <cellStyle name="计算 3 3 33" xfId="1194"/>
    <cellStyle name="汇总 2 2 20" xfId="1195"/>
    <cellStyle name="汇总 2 2 15" xfId="1196"/>
    <cellStyle name="汇总 2 2 22" xfId="1197"/>
    <cellStyle name="汇总 2 2 17" xfId="1198"/>
    <cellStyle name="汇总 2 2 23" xfId="1199"/>
    <cellStyle name="汇总 2 2 18" xfId="1200"/>
    <cellStyle name="注释 2 2 4 33" xfId="1201"/>
    <cellStyle name="注释 2 2 4 28" xfId="1202"/>
    <cellStyle name="汇总 2 2 2 31" xfId="1203"/>
    <cellStyle name="汇总 2 2 2 26" xfId="1204"/>
    <cellStyle name="汇总 2 2 2" xfId="1205"/>
    <cellStyle name="计算 3 2 4 29" xfId="1206"/>
    <cellStyle name="计算 3 2 4 34" xfId="1207"/>
    <cellStyle name="注释 2 2 4 14" xfId="1208"/>
    <cellStyle name="汇总 2 2 2 12" xfId="1209"/>
    <cellStyle name="注释 2 2 4 20" xfId="1210"/>
    <cellStyle name="注释 2 2 4 15" xfId="1211"/>
    <cellStyle name="汇总 2 2 2 13" xfId="1212"/>
    <cellStyle name="注释 2 2 4 21" xfId="1213"/>
    <cellStyle name="注释 2 2 4 16" xfId="1214"/>
    <cellStyle name="汇总 2 2 2 14" xfId="1215"/>
    <cellStyle name="注释 2 2 4 22" xfId="1216"/>
    <cellStyle name="注释 2 2 4 17" xfId="1217"/>
    <cellStyle name="汇总 2 2 2 20" xfId="1218"/>
    <cellStyle name="汇总 2 2 2 15" xfId="1219"/>
    <cellStyle name="注释 2 2 4 23" xfId="1220"/>
    <cellStyle name="注释 2 2 4 18" xfId="1221"/>
    <cellStyle name="汇总 2 2 2 21" xfId="1222"/>
    <cellStyle name="汇总 2 2 2 16" xfId="1223"/>
    <cellStyle name="注释 2 2 4 24" xfId="1224"/>
    <cellStyle name="注释 2 2 4 19" xfId="1225"/>
    <cellStyle name="汇总 2 2 2 22" xfId="1226"/>
    <cellStyle name="汇总 2 2 2 17" xfId="1227"/>
    <cellStyle name="注释 2 2 4 30" xfId="1228"/>
    <cellStyle name="注释 2 2 4 25" xfId="1229"/>
    <cellStyle name="汇总 2 2 2 23" xfId="1230"/>
    <cellStyle name="汇总 2 2 2 18" xfId="1231"/>
    <cellStyle name="汇总 2 2 2 2" xfId="1232"/>
    <cellStyle name="汇总 3 2 12" xfId="1233"/>
    <cellStyle name="汇总 2 2 3" xfId="1234"/>
    <cellStyle name="注释 2 2 4 34" xfId="1235"/>
    <cellStyle name="注释 2 2 4 29" xfId="1236"/>
    <cellStyle name="汇总 2 2 2 32" xfId="1237"/>
    <cellStyle name="汇总 2 2 2 27" xfId="1238"/>
    <cellStyle name="汇总 2 2 2 3" xfId="1239"/>
    <cellStyle name="汇总 3 2 13" xfId="1240"/>
    <cellStyle name="汇总 2 2 2 4" xfId="1241"/>
    <cellStyle name="汇总 3 2 14" xfId="1242"/>
    <cellStyle name="汇总 2 2 2 5" xfId="1243"/>
    <cellStyle name="汇总 3 2 20" xfId="1244"/>
    <cellStyle name="汇总 3 2 15" xfId="1245"/>
    <cellStyle name="汇总 2 2 2 6" xfId="1246"/>
    <cellStyle name="汇总 3 2 21" xfId="1247"/>
    <cellStyle name="汇总 3 2 16" xfId="1248"/>
    <cellStyle name="汇总 2 2 2 7" xfId="1249"/>
    <cellStyle name="汇总 3 2 22" xfId="1250"/>
    <cellStyle name="汇总 3 2 17" xfId="1251"/>
    <cellStyle name="汇总 2 2 2 8" xfId="1252"/>
    <cellStyle name="汇总 3 2 23" xfId="1253"/>
    <cellStyle name="汇总 3 2 18" xfId="1254"/>
    <cellStyle name="汇总 2 2 2 9" xfId="1255"/>
    <cellStyle name="汇总 3 2 24" xfId="1256"/>
    <cellStyle name="汇总 3 2 19" xfId="1257"/>
    <cellStyle name="汇总 2 2 30" xfId="1258"/>
    <cellStyle name="汇总 2 2 25" xfId="1259"/>
    <cellStyle name="汇总 2 2 31" xfId="1260"/>
    <cellStyle name="汇总 2 2 26" xfId="1261"/>
    <cellStyle name="汇总 2 2 32" xfId="1262"/>
    <cellStyle name="汇总 2 2 27" xfId="1263"/>
    <cellStyle name="汇总 2 2 33" xfId="1264"/>
    <cellStyle name="汇总 2 2 28" xfId="1265"/>
    <cellStyle name="汇总 2 2 34" xfId="1266"/>
    <cellStyle name="汇总 2 2 29" xfId="1267"/>
    <cellStyle name="汇总 2 2 3 12" xfId="1268"/>
    <cellStyle name="汇总 2 2 3 13" xfId="1269"/>
    <cellStyle name="汇总 2 2 3 14" xfId="1270"/>
    <cellStyle name="汇总 2 2 3 20" xfId="1271"/>
    <cellStyle name="汇总 2 2 3 15" xfId="1272"/>
    <cellStyle name="汇总 2 2 3 21" xfId="1273"/>
    <cellStyle name="汇总 2 2 3 16" xfId="1274"/>
    <cellStyle name="汇总 2 2 3 22" xfId="1275"/>
    <cellStyle name="汇总 2 2 3 17" xfId="1276"/>
    <cellStyle name="汇总 2 2 3 23" xfId="1277"/>
    <cellStyle name="汇总 2 2 3 18" xfId="1278"/>
    <cellStyle name="汇总 2 2 3 24" xfId="1279"/>
    <cellStyle name="汇总 2 2 3 19" xfId="1280"/>
    <cellStyle name="汇总 2 2 3 30" xfId="1281"/>
    <cellStyle name="汇总 2 2 3 25" xfId="1282"/>
    <cellStyle name="汇总 2 2 3 31" xfId="1283"/>
    <cellStyle name="汇总 2 2 3 26" xfId="1284"/>
    <cellStyle name="汇总 2 2 35" xfId="1285"/>
    <cellStyle name="汇总 3 3 2" xfId="1286"/>
    <cellStyle name="检查单元格 2" xfId="1287"/>
    <cellStyle name="汇总 2 3" xfId="1288"/>
    <cellStyle name="汇总 2 3 2" xfId="1289"/>
    <cellStyle name="汇总 2 3 33" xfId="1290"/>
    <cellStyle name="汇总 2 3 28" xfId="1291"/>
    <cellStyle name="汇总 2 3 34" xfId="1292"/>
    <cellStyle name="汇总 2 3 29" xfId="1293"/>
    <cellStyle name="汇总 2 3 3" xfId="1294"/>
    <cellStyle name="汇总 2 3 4" xfId="1295"/>
    <cellStyle name="汇总 2 3 5" xfId="1296"/>
    <cellStyle name="汇总 2 3 6" xfId="1297"/>
    <cellStyle name="汇总 2 3 7" xfId="1298"/>
    <cellStyle name="汇总 2 3 8" xfId="1299"/>
    <cellStyle name="汇总 2 3 9" xfId="1300"/>
    <cellStyle name="汇总 3" xfId="1301"/>
    <cellStyle name="汇总 3 2" xfId="1302"/>
    <cellStyle name="汇总 3 2 10" xfId="1303"/>
    <cellStyle name="汇总 3 2 11" xfId="1304"/>
    <cellStyle name="汇总 3 2 2" xfId="1305"/>
    <cellStyle name="注释 3 2 4 13" xfId="1306"/>
    <cellStyle name="汇总 3 2 2 11" xfId="1307"/>
    <cellStyle name="注释 3 2 4 20" xfId="1308"/>
    <cellStyle name="注释 3 2 4 15" xfId="1309"/>
    <cellStyle name="汇总 3 2 2 13" xfId="1310"/>
    <cellStyle name="注释 3 2 4 21" xfId="1311"/>
    <cellStyle name="注释 3 2 4 16" xfId="1312"/>
    <cellStyle name="汇总 3 2 2 14" xfId="1313"/>
    <cellStyle name="注释 3 2 4 22" xfId="1314"/>
    <cellStyle name="注释 3 2 4 17" xfId="1315"/>
    <cellStyle name="汇总 3 2 2 20" xfId="1316"/>
    <cellStyle name="汇总 3 2 2 15" xfId="1317"/>
    <cellStyle name="注释 3 2 4 23" xfId="1318"/>
    <cellStyle name="注释 3 2 4 18" xfId="1319"/>
    <cellStyle name="汇总 3 2 2 21" xfId="1320"/>
    <cellStyle name="汇总 3 2 2 16" xfId="1321"/>
    <cellStyle name="注释 3 2 4 24" xfId="1322"/>
    <cellStyle name="注释 3 2 4 19" xfId="1323"/>
    <cellStyle name="汇总 3 2 2 22" xfId="1324"/>
    <cellStyle name="汇总 3 2 2 17" xfId="1325"/>
    <cellStyle name="注释 3 2 4 30" xfId="1326"/>
    <cellStyle name="注释 3 2 4 25" xfId="1327"/>
    <cellStyle name="汇总 3 2 2 23" xfId="1328"/>
    <cellStyle name="汇总 3 2 2 18" xfId="1329"/>
    <cellStyle name="注释 3 2 4 31" xfId="1330"/>
    <cellStyle name="注释 3 2 4 26" xfId="1331"/>
    <cellStyle name="汇总 3 2 2 24" xfId="1332"/>
    <cellStyle name="汇总 3 2 2 19" xfId="1333"/>
    <cellStyle name="注释 3 2 4 32" xfId="1334"/>
    <cellStyle name="注释 3 2 4 27" xfId="1335"/>
    <cellStyle name="汇总 3 2 2 30" xfId="1336"/>
    <cellStyle name="汇总 3 2 2 25" xfId="1337"/>
    <cellStyle name="注释 3 2 4 33" xfId="1338"/>
    <cellStyle name="注释 3 2 4 28" xfId="1339"/>
    <cellStyle name="汇总 3 2 2 31" xfId="1340"/>
    <cellStyle name="汇总 3 2 2 26" xfId="1341"/>
    <cellStyle name="注释 3 2 4 34" xfId="1342"/>
    <cellStyle name="注释 3 2 4 29" xfId="1343"/>
    <cellStyle name="汇总 3 2 2 32" xfId="1344"/>
    <cellStyle name="汇总 3 2 2 27" xfId="1345"/>
    <cellStyle name="汇总 3 2 2 33" xfId="1346"/>
    <cellStyle name="汇总 3 2 2 28" xfId="1347"/>
    <cellStyle name="汇总 3 2 2 9" xfId="1348"/>
    <cellStyle name="输出 2 2 4 5" xfId="1349"/>
    <cellStyle name="汇总 3 2 30" xfId="1350"/>
    <cellStyle name="汇总 3 2 25" xfId="1351"/>
    <cellStyle name="汇总 3 2 31" xfId="1352"/>
    <cellStyle name="汇总 3 2 26" xfId="1353"/>
    <cellStyle name="计算 2 3" xfId="1354"/>
    <cellStyle name="汇总 3 2 33" xfId="1355"/>
    <cellStyle name="汇总 3 2 28" xfId="1356"/>
    <cellStyle name="汇总 3 2 34" xfId="1357"/>
    <cellStyle name="汇总 3 2 29" xfId="1358"/>
    <cellStyle name="汇总 3 2 3" xfId="1359"/>
    <cellStyle name="汇总 3 2 3 12" xfId="1360"/>
    <cellStyle name="输出 3 3 6" xfId="1361"/>
    <cellStyle name="汇总 3 2 3 20" xfId="1362"/>
    <cellStyle name="汇总 3 2 3 15" xfId="1363"/>
    <cellStyle name="输出 3 3 9" xfId="1364"/>
    <cellStyle name="汇总 3 2 3 21" xfId="1365"/>
    <cellStyle name="汇总 3 2 3 16" xfId="1366"/>
    <cellStyle name="汇总 3 2 3 22" xfId="1367"/>
    <cellStyle name="汇总 3 2 3 17" xfId="1368"/>
    <cellStyle name="汇总 3 2 3 23" xfId="1369"/>
    <cellStyle name="汇总 3 2 3 18" xfId="1370"/>
    <cellStyle name="汇总 3 2 3 24" xfId="1371"/>
    <cellStyle name="汇总 3 2 3 19" xfId="1372"/>
    <cellStyle name="汇总 3 2 3 2" xfId="1373"/>
    <cellStyle name="汇总 3 2 3 30" xfId="1374"/>
    <cellStyle name="汇总 3 2 3 25" xfId="1375"/>
    <cellStyle name="汇总 3 2 3 31" xfId="1376"/>
    <cellStyle name="汇总 3 2 3 26" xfId="1377"/>
    <cellStyle name="汇总 3 2 3 32" xfId="1378"/>
    <cellStyle name="汇总 3 2 3 27" xfId="1379"/>
    <cellStyle name="汇总 3 2 3 34" xfId="1380"/>
    <cellStyle name="汇总 3 2 3 29" xfId="1381"/>
    <cellStyle name="汇总 3 2 3 3" xfId="1382"/>
    <cellStyle name="汇总 3 2 3 6" xfId="1383"/>
    <cellStyle name="汇总 3 2 3 7" xfId="1384"/>
    <cellStyle name="汇总 3 2 3 8" xfId="1385"/>
    <cellStyle name="汇总 3 2 3 9" xfId="1386"/>
    <cellStyle name="汇总 3 2 35" xfId="1387"/>
    <cellStyle name="汇总 3 2 4" xfId="1388"/>
    <cellStyle name="计算 3 3 10" xfId="1389"/>
    <cellStyle name="汇总 3 2 4 10" xfId="1390"/>
    <cellStyle name="输出 3 2 28" xfId="1391"/>
    <cellStyle name="输出 3 2 33" xfId="1392"/>
    <cellStyle name="汇总 3 2 4 11" xfId="1393"/>
    <cellStyle name="输出 3 2 29" xfId="1394"/>
    <cellStyle name="输出 3 2 34" xfId="1395"/>
    <cellStyle name="汇总 3 2 4 12" xfId="1396"/>
    <cellStyle name="输出 3 2 35" xfId="1397"/>
    <cellStyle name="汇总 3 2 4 13" xfId="1398"/>
    <cellStyle name="输出 3 2 36" xfId="1399"/>
    <cellStyle name="汇总 3 2 4 14" xfId="1400"/>
    <cellStyle name="输出 3 2 37" xfId="1401"/>
    <cellStyle name="汇总 3 2 4 20" xfId="1402"/>
    <cellStyle name="汇总 3 2 4 15" xfId="1403"/>
    <cellStyle name="汇总 3 2 4 21" xfId="1404"/>
    <cellStyle name="汇总 3 2 4 16" xfId="1405"/>
    <cellStyle name="汇总 3 2 4 22" xfId="1406"/>
    <cellStyle name="汇总 3 2 4 17" xfId="1407"/>
    <cellStyle name="汇总 3 2 4 23" xfId="1408"/>
    <cellStyle name="汇总 3 2 4 18" xfId="1409"/>
    <cellStyle name="汇总 3 2 4 30" xfId="1410"/>
    <cellStyle name="汇总 3 2 4 25" xfId="1411"/>
    <cellStyle name="汇总 3 2 4 33" xfId="1412"/>
    <cellStyle name="汇总 3 2 4 28" xfId="1413"/>
    <cellStyle name="汇总 3 2 4 34" xfId="1414"/>
    <cellStyle name="汇总 3 2 4 29" xfId="1415"/>
    <cellStyle name="汇总 3 2 4 3" xfId="1416"/>
    <cellStyle name="汇总 3 2 4 7" xfId="1417"/>
    <cellStyle name="汇总 3 2 4 9" xfId="1418"/>
    <cellStyle name="汇总 3 2 5" xfId="1419"/>
    <cellStyle name="计算 3 3 11" xfId="1420"/>
    <cellStyle name="汇总 3 2 6" xfId="1421"/>
    <cellStyle name="计算 3 3 12" xfId="1422"/>
    <cellStyle name="汇总 3 2 7" xfId="1423"/>
    <cellStyle name="计算 3 3 13" xfId="1424"/>
    <cellStyle name="汇总 3 2 8" xfId="1425"/>
    <cellStyle name="计算 3 3 14" xfId="1426"/>
    <cellStyle name="汇总 3 2 9" xfId="1427"/>
    <cellStyle name="计算 3 3 15" xfId="1428"/>
    <cellStyle name="计算 3 3 20" xfId="1429"/>
    <cellStyle name="汇总 3 3" xfId="1430"/>
    <cellStyle name="汇总 3 3 23" xfId="1431"/>
    <cellStyle name="汇总 3 3 18" xfId="1432"/>
    <cellStyle name="汇总 3 3 30" xfId="1433"/>
    <cellStyle name="汇总 3 3 25" xfId="1434"/>
    <cellStyle name="汇总 3 3 31" xfId="1435"/>
    <cellStyle name="汇总 3 3 26" xfId="1436"/>
    <cellStyle name="汇总 3 3 32" xfId="1437"/>
    <cellStyle name="汇总 3 3 27" xfId="1438"/>
    <cellStyle name="汇总 3 3 34" xfId="1439"/>
    <cellStyle name="汇总 3 3 29" xfId="1440"/>
    <cellStyle name="计算 3 3 4" xfId="1441"/>
    <cellStyle name="计算 2" xfId="1442"/>
    <cellStyle name="计算 2 2 10" xfId="1443"/>
    <cellStyle name="计算 2 2 11" xfId="1444"/>
    <cellStyle name="计算 2 2 12" xfId="1445"/>
    <cellStyle name="计算 2 2 14" xfId="1446"/>
    <cellStyle name="计算 2 2 2 26" xfId="1447"/>
    <cellStyle name="计算 2 2 2 31" xfId="1448"/>
    <cellStyle name="计算 2 2 2 27" xfId="1449"/>
    <cellStyle name="计算 2 2 2 32" xfId="1450"/>
    <cellStyle name="计算 2 2 2 28" xfId="1451"/>
    <cellStyle name="计算 2 2 2 33" xfId="1452"/>
    <cellStyle name="计算 2 2 2 29" xfId="1453"/>
    <cellStyle name="计算 2 2 2 34" xfId="1454"/>
    <cellStyle name="计算 2 2 2 9" xfId="1455"/>
    <cellStyle name="计算 2 2 3 25" xfId="1456"/>
    <cellStyle name="计算 2 2 3 30" xfId="1457"/>
    <cellStyle name="计算 2 2 3 26" xfId="1458"/>
    <cellStyle name="计算 2 2 3 31" xfId="1459"/>
    <cellStyle name="注释 3 2 10" xfId="1460"/>
    <cellStyle name="注释 2 2 2" xfId="1461"/>
    <cellStyle name="计算 2 2 3 27" xfId="1462"/>
    <cellStyle name="计算 2 2 3 32" xfId="1463"/>
    <cellStyle name="注释 3 2 12" xfId="1464"/>
    <cellStyle name="注释 2 2 4" xfId="1465"/>
    <cellStyle name="计算 2 2 3 29" xfId="1466"/>
    <cellStyle name="计算 2 2 3 34" xfId="1467"/>
    <cellStyle name="注释 3 3 12" xfId="1468"/>
    <cellStyle name="计算 2 2 4 29" xfId="1469"/>
    <cellStyle name="计算 2 2 4 34" xfId="1470"/>
    <cellStyle name="输入 3 2 4" xfId="1471"/>
    <cellStyle name="计算 2 2 4 9" xfId="1472"/>
    <cellStyle name="计算 2 3 10" xfId="1473"/>
    <cellStyle name="计算 2 3 11" xfId="1474"/>
    <cellStyle name="计算 2 3 12" xfId="1475"/>
    <cellStyle name="计算 2 3 13" xfId="1476"/>
    <cellStyle name="计算 2 3 14" xfId="1477"/>
    <cellStyle name="计算 2 3 2" xfId="1478"/>
    <cellStyle name="注释 3 3 14" xfId="1479"/>
    <cellStyle name="计算 3 2" xfId="1480"/>
    <cellStyle name="计算 3 2 11" xfId="1481"/>
    <cellStyle name="计算 3 2 12" xfId="1482"/>
    <cellStyle name="强调文字颜色 5 2" xfId="1483"/>
    <cellStyle name="计算 3 2 13" xfId="1484"/>
    <cellStyle name="强调文字颜色 5 3" xfId="1485"/>
    <cellStyle name="计算 3 2 14" xfId="1486"/>
    <cellStyle name="计算 3 2 15" xfId="1487"/>
    <cellStyle name="计算 3 2 20" xfId="1488"/>
    <cellStyle name="计算 3 2 16" xfId="1489"/>
    <cellStyle name="计算 3 2 21" xfId="1490"/>
    <cellStyle name="计算 3 2 17" xfId="1491"/>
    <cellStyle name="计算 3 2 22" xfId="1492"/>
    <cellStyle name="计算 3 2 18" xfId="1493"/>
    <cellStyle name="计算 3 2 23" xfId="1494"/>
    <cellStyle name="计算 3 2 19" xfId="1495"/>
    <cellStyle name="计算 3 2 24" xfId="1496"/>
    <cellStyle name="计算 3 2 2" xfId="1497"/>
    <cellStyle name="计算 3 2 2 16" xfId="1498"/>
    <cellStyle name="计算 3 2 2 21" xfId="1499"/>
    <cellStyle name="计算 3 2 2 17" xfId="1500"/>
    <cellStyle name="计算 3 2 2 22" xfId="1501"/>
    <cellStyle name="计算 3 2 2 18" xfId="1502"/>
    <cellStyle name="计算 3 2 2 23" xfId="1503"/>
    <cellStyle name="计算 3 2 2 19" xfId="1504"/>
    <cellStyle name="计算 3 2 2 24" xfId="1505"/>
    <cellStyle name="计算 3 2 2 2" xfId="1506"/>
    <cellStyle name="计算 3 2 2 25" xfId="1507"/>
    <cellStyle name="计算 3 2 2 30" xfId="1508"/>
    <cellStyle name="计算 3 2 2 26" xfId="1509"/>
    <cellStyle name="计算 3 2 2 31" xfId="1510"/>
    <cellStyle name="计算 3 2 2 27" xfId="1511"/>
    <cellStyle name="计算 3 2 2 32" xfId="1512"/>
    <cellStyle name="计算 3 2 2 28" xfId="1513"/>
    <cellStyle name="计算 3 2 2 33" xfId="1514"/>
    <cellStyle name="计算 3 2 2 29" xfId="1515"/>
    <cellStyle name="计算 3 2 2 34" xfId="1516"/>
    <cellStyle name="计算 3 2 2 3" xfId="1517"/>
    <cellStyle name="计算 3 2 2 4" xfId="1518"/>
    <cellStyle name="计算 3 2 2 5" xfId="1519"/>
    <cellStyle name="计算 3 2 2 6" xfId="1520"/>
    <cellStyle name="计算 3 2 2 7" xfId="1521"/>
    <cellStyle name="计算 3 2 2 8" xfId="1522"/>
    <cellStyle name="计算 3 2 2 9" xfId="1523"/>
    <cellStyle name="计算 3 2 25" xfId="1524"/>
    <cellStyle name="计算 3 2 30" xfId="1525"/>
    <cellStyle name="计算 3 2 26" xfId="1526"/>
    <cellStyle name="计算 3 2 31" xfId="1527"/>
    <cellStyle name="计算 3 2 27" xfId="1528"/>
    <cellStyle name="计算 3 2 32" xfId="1529"/>
    <cellStyle name="计算 3 2 28" xfId="1530"/>
    <cellStyle name="计算 3 2 33" xfId="1531"/>
    <cellStyle name="计算 3 2 29" xfId="1532"/>
    <cellStyle name="计算 3 2 34" xfId="1533"/>
    <cellStyle name="计算 3 2 3" xfId="1534"/>
    <cellStyle name="计算 3 2 3 10" xfId="1535"/>
    <cellStyle name="计算 3 2 3 11" xfId="1536"/>
    <cellStyle name="计算 3 2 3 12" xfId="1537"/>
    <cellStyle name="计算 3 2 3 13" xfId="1538"/>
    <cellStyle name="计算 3 2 3 14" xfId="1539"/>
    <cellStyle name="计算 3 2 3 15" xfId="1540"/>
    <cellStyle name="计算 3 2 3 20" xfId="1541"/>
    <cellStyle name="计算 3 2 3 16" xfId="1542"/>
    <cellStyle name="计算 3 2 3 21" xfId="1543"/>
    <cellStyle name="千位分隔 2" xfId="1544"/>
    <cellStyle name="计算 3 2 3 17" xfId="1545"/>
    <cellStyle name="计算 3 2 3 22" xfId="1546"/>
    <cellStyle name="注释 3 2 2 32" xfId="1547"/>
    <cellStyle name="注释 3 2 2 27" xfId="1548"/>
    <cellStyle name="计算 3 2 3 2" xfId="1549"/>
    <cellStyle name="计算 3 2 3 25" xfId="1550"/>
    <cellStyle name="计算 3 2 3 30" xfId="1551"/>
    <cellStyle name="计算 3 2 3 26" xfId="1552"/>
    <cellStyle name="计算 3 2 3 31" xfId="1553"/>
    <cellStyle name="计算 3 2 3 27" xfId="1554"/>
    <cellStyle name="计算 3 2 3 32" xfId="1555"/>
    <cellStyle name="计算 3 2 3 28" xfId="1556"/>
    <cellStyle name="计算 3 2 3 33" xfId="1557"/>
    <cellStyle name="计算 3 2 3 29" xfId="1558"/>
    <cellStyle name="计算 3 2 3 34" xfId="1559"/>
    <cellStyle name="注释 3 2 2 33" xfId="1560"/>
    <cellStyle name="注释 3 2 2 28" xfId="1561"/>
    <cellStyle name="计算 3 2 3 3" xfId="1562"/>
    <cellStyle name="注释 3 2 2 34" xfId="1563"/>
    <cellStyle name="注释 3 2 2 29" xfId="1564"/>
    <cellStyle name="计算 3 2 3 4" xfId="1565"/>
    <cellStyle name="计算 3 2 3 5" xfId="1566"/>
    <cellStyle name="计算 3 2 3 6" xfId="1567"/>
    <cellStyle name="计算 3 2 3 7" xfId="1568"/>
    <cellStyle name="计算 3 2 3 8" xfId="1569"/>
    <cellStyle name="计算 3 2 3 9" xfId="1570"/>
    <cellStyle name="计算 3 2 35" xfId="1571"/>
    <cellStyle name="千位[0]_ 方正PC" xfId="1572"/>
    <cellStyle name="计算 3 2 36" xfId="1573"/>
    <cellStyle name="计算 3 2 37" xfId="1574"/>
    <cellStyle name="计算 3 2 4" xfId="1575"/>
    <cellStyle name="计算 3 2 4 10" xfId="1576"/>
    <cellStyle name="计算 3 2 4 12" xfId="1577"/>
    <cellStyle name="计算 3 2 4 15" xfId="1578"/>
    <cellStyle name="计算 3 2 4 20" xfId="1579"/>
    <cellStyle name="计算 3 2 4 16" xfId="1580"/>
    <cellStyle name="计算 3 2 4 21" xfId="1581"/>
    <cellStyle name="计算 3 2 4 17" xfId="1582"/>
    <cellStyle name="计算 3 2 4 22" xfId="1583"/>
    <cellStyle name="计算 3 2 4 18" xfId="1584"/>
    <cellStyle name="计算 3 2 4 23" xfId="1585"/>
    <cellStyle name="计算 3 2 4 19" xfId="1586"/>
    <cellStyle name="计算 3 2 4 24" xfId="1587"/>
    <cellStyle name="计算 3 2 4 2" xfId="1588"/>
    <cellStyle name="计算 3 2 4 25" xfId="1589"/>
    <cellStyle name="计算 3 2 4 30" xfId="1590"/>
    <cellStyle name="计算 3 2 4 26" xfId="1591"/>
    <cellStyle name="计算 3 2 4 31" xfId="1592"/>
    <cellStyle name="计算 3 2 4 27" xfId="1593"/>
    <cellStyle name="计算 3 2 4 32" xfId="1594"/>
    <cellStyle name="计算 3 2 4 28" xfId="1595"/>
    <cellStyle name="计算 3 2 4 33" xfId="1596"/>
    <cellStyle name="计算 3 2 4 3" xfId="1597"/>
    <cellStyle name="计算 3 2 4 4" xfId="1598"/>
    <cellStyle name="计算 3 2 4 5" xfId="1599"/>
    <cellStyle name="计算 3 2 4 7" xfId="1600"/>
    <cellStyle name="计算 3 2 4 8" xfId="1601"/>
    <cellStyle name="计算 3 2 4 9" xfId="1602"/>
    <cellStyle name="计算 3 2 6" xfId="1603"/>
    <cellStyle name="计算 3 2 7" xfId="1604"/>
    <cellStyle name="计算 3 2 8" xfId="1605"/>
    <cellStyle name="计算 3 2 9" xfId="1606"/>
    <cellStyle name="注释 3 3 20" xfId="1607"/>
    <cellStyle name="注释 3 3 15" xfId="1608"/>
    <cellStyle name="计算 3 3" xfId="1609"/>
    <cellStyle name="计算 3 3 16" xfId="1610"/>
    <cellStyle name="计算 3 3 21" xfId="1611"/>
    <cellStyle name="计算 3 3 17" xfId="1612"/>
    <cellStyle name="计算 3 3 22" xfId="1613"/>
    <cellStyle name="计算 3 3 2" xfId="1614"/>
    <cellStyle name="计算 3 3 3" xfId="1615"/>
    <cellStyle name="检查单元格 3" xfId="1616"/>
    <cellStyle name="解释性文本 2" xfId="1617"/>
    <cellStyle name="解释性文本 3" xfId="1618"/>
    <cellStyle name="借出原因" xfId="1619"/>
    <cellStyle name="输出 2 2 4 17" xfId="1620"/>
    <cellStyle name="输出 2 2 4 22" xfId="1621"/>
    <cellStyle name="警告文本 2" xfId="1622"/>
    <cellStyle name="输出 2 2 4 18" xfId="1623"/>
    <cellStyle name="输出 2 2 4 23" xfId="1624"/>
    <cellStyle name="警告文本 3" xfId="1625"/>
    <cellStyle name="链接单元格 2" xfId="1626"/>
    <cellStyle name="链接单元格 3" xfId="1627"/>
    <cellStyle name="普通_laroux" xfId="1628"/>
    <cellStyle name="千分位[0]_laroux" xfId="1629"/>
    <cellStyle name="千分位_laroux" xfId="1630"/>
    <cellStyle name="千位_ 方正PC" xfId="1631"/>
    <cellStyle name="强调 1" xfId="1632"/>
    <cellStyle name="强调 2" xfId="1633"/>
    <cellStyle name="强调 3" xfId="1634"/>
    <cellStyle name="强调文字颜色 1 2" xfId="1635"/>
    <cellStyle name="强调文字颜色 1 3" xfId="1636"/>
    <cellStyle name="输入 3 2 2 28" xfId="1637"/>
    <cellStyle name="输入 3 2 2 33" xfId="1638"/>
    <cellStyle name="强调文字颜色 2 2" xfId="1639"/>
    <cellStyle name="输入 3 2 2 29" xfId="1640"/>
    <cellStyle name="输入 3 2 2 34" xfId="1641"/>
    <cellStyle name="强调文字颜色 2 3" xfId="1642"/>
    <cellStyle name="强调文字颜色 3 2" xfId="1643"/>
    <cellStyle name="强调文字颜色 3 3" xfId="1644"/>
    <cellStyle name="输出 2 2 15" xfId="1645"/>
    <cellStyle name="输出 2 2 20" xfId="1646"/>
    <cellStyle name="强调文字颜色 4 2" xfId="1647"/>
    <cellStyle name="强调文字颜色 6 2" xfId="1648"/>
    <cellStyle name="强调文字颜色 6 3" xfId="1649"/>
    <cellStyle name="输入 3 2 2 14" xfId="1650"/>
    <cellStyle name="着色 6" xfId="1651"/>
    <cellStyle name="商品名称" xfId="1652"/>
    <cellStyle name="输出 3 3 2" xfId="1653"/>
    <cellStyle name="适中 2" xfId="1654"/>
    <cellStyle name="输出 3 3 3" xfId="1655"/>
    <cellStyle name="适中 3" xfId="1656"/>
    <cellStyle name="输出 2" xfId="1657"/>
    <cellStyle name="输出 3 2 4 27" xfId="1658"/>
    <cellStyle name="输出 3 2 4 32" xfId="1659"/>
    <cellStyle name="输出 2 2" xfId="1660"/>
    <cellStyle name="输出 2 2 10" xfId="1661"/>
    <cellStyle name="输出 2 2 11" xfId="1662"/>
    <cellStyle name="输出 2 2 12" xfId="1663"/>
    <cellStyle name="输出 2 2 13" xfId="1664"/>
    <cellStyle name="输出 2 2 17" xfId="1665"/>
    <cellStyle name="输出 2 2 22" xfId="1666"/>
    <cellStyle name="输出 2 2 18" xfId="1667"/>
    <cellStyle name="输出 2 2 23" xfId="1668"/>
    <cellStyle name="输出 2 2 19" xfId="1669"/>
    <cellStyle name="输出 2 2 24" xfId="1670"/>
    <cellStyle name="输出 2 2 2 10" xfId="1671"/>
    <cellStyle name="输出 2 2 2 11" xfId="1672"/>
    <cellStyle name="输出 2 2 2 12" xfId="1673"/>
    <cellStyle name="输出 2 2 2 13" xfId="1674"/>
    <cellStyle name="注释 2" xfId="1675"/>
    <cellStyle name="输出 2 2 2 14" xfId="1676"/>
    <cellStyle name="注释 3" xfId="1677"/>
    <cellStyle name="输出 2 2 2 15" xfId="1678"/>
    <cellStyle name="输出 2 2 2 20" xfId="1679"/>
    <cellStyle name="输出 2 2 2 16" xfId="1680"/>
    <cellStyle name="输出 2 2 2 21" xfId="1681"/>
    <cellStyle name="输出 2 2 2 17" xfId="1682"/>
    <cellStyle name="输出 2 2 2 22" xfId="1683"/>
    <cellStyle name="输出 2 2 2 18" xfId="1684"/>
    <cellStyle name="输出 2 2 2 23" xfId="1685"/>
    <cellStyle name="输出 2 2 2 19" xfId="1686"/>
    <cellStyle name="输出 2 2 2 24" xfId="1687"/>
    <cellStyle name="输出 2 2 2 25" xfId="1688"/>
    <cellStyle name="输出 2 2 2 30" xfId="1689"/>
    <cellStyle name="输出 2 2 2 26" xfId="1690"/>
    <cellStyle name="输出 2 2 2 31" xfId="1691"/>
    <cellStyle name="输出 2 2 2 27" xfId="1692"/>
    <cellStyle name="输出 2 2 2 32" xfId="1693"/>
    <cellStyle name="输出 2 2 2 28" xfId="1694"/>
    <cellStyle name="输出 2 2 2 33" xfId="1695"/>
    <cellStyle name="输出 2 2 2 29" xfId="1696"/>
    <cellStyle name="输出 2 2 2 34" xfId="1697"/>
    <cellStyle name="输出 2 2 2 9" xfId="1698"/>
    <cellStyle name="输出 2 2 25" xfId="1699"/>
    <cellStyle name="输出 2 2 30" xfId="1700"/>
    <cellStyle name="输出 2 2 26" xfId="1701"/>
    <cellStyle name="输出 2 2 31" xfId="1702"/>
    <cellStyle name="输出 2 2 27" xfId="1703"/>
    <cellStyle name="输出 2 2 32" xfId="1704"/>
    <cellStyle name="输出 2 2 28" xfId="1705"/>
    <cellStyle name="输出 2 2 33" xfId="1706"/>
    <cellStyle name="输出 2 2 29" xfId="1707"/>
    <cellStyle name="输出 2 2 34" xfId="1708"/>
    <cellStyle name="输出 2 2 3 10" xfId="1709"/>
    <cellStyle name="输入 3 2 3 2" xfId="1710"/>
    <cellStyle name="输出 2 2 3 11" xfId="1711"/>
    <cellStyle name="输入 3 2 3 4" xfId="1712"/>
    <cellStyle name="输出 2 2 3 13" xfId="1713"/>
    <cellStyle name="输入 3 2 3 5" xfId="1714"/>
    <cellStyle name="输出 2 2 3 14" xfId="1715"/>
    <cellStyle name="输入 3 2 3 6" xfId="1716"/>
    <cellStyle name="输出 2 2 3 15" xfId="1717"/>
    <cellStyle name="输出 2 2 3 20" xfId="1718"/>
    <cellStyle name="输入 3 2 3 7" xfId="1719"/>
    <cellStyle name="输出 2 2 3 16" xfId="1720"/>
    <cellStyle name="输出 2 2 3 21" xfId="1721"/>
    <cellStyle name="输入 3 2 3 8" xfId="1722"/>
    <cellStyle name="输出 2 2 3 17" xfId="1723"/>
    <cellStyle name="输出 2 2 3 22" xfId="1724"/>
    <cellStyle name="输入 3 2 3 9" xfId="1725"/>
    <cellStyle name="输出 2 2 3 18" xfId="1726"/>
    <cellStyle name="输出 2 2 3 23" xfId="1727"/>
    <cellStyle name="输出 2 2 3 19" xfId="1728"/>
    <cellStyle name="输出 2 2 3 24" xfId="1729"/>
    <cellStyle name="输出 2 2 3 2" xfId="1730"/>
    <cellStyle name="输出 2 2 3 25" xfId="1731"/>
    <cellStyle name="输出 2 2 3 30" xfId="1732"/>
    <cellStyle name="输出 2 2 3 26" xfId="1733"/>
    <cellStyle name="输出 2 2 3 31" xfId="1734"/>
    <cellStyle name="输出 2 2 3 27" xfId="1735"/>
    <cellStyle name="输出 2 2 3 32" xfId="1736"/>
    <cellStyle name="输出 2 2 3 28" xfId="1737"/>
    <cellStyle name="输出 2 2 3 33" xfId="1738"/>
    <cellStyle name="输出 2 2 3 29" xfId="1739"/>
    <cellStyle name="输出 2 2 3 34" xfId="1740"/>
    <cellStyle name="输出 2 2 3 3" xfId="1741"/>
    <cellStyle name="输出 2 2 3 4" xfId="1742"/>
    <cellStyle name="输出 2 2 3 5" xfId="1743"/>
    <cellStyle name="输出 2 2 3 6" xfId="1744"/>
    <cellStyle name="输出 2 2 3 8" xfId="1745"/>
    <cellStyle name="输出 2 2 3 9" xfId="1746"/>
    <cellStyle name="输出 2 2 35" xfId="1747"/>
    <cellStyle name="输出 2 2 36" xfId="1748"/>
    <cellStyle name="输出 2 2 37" xfId="1749"/>
    <cellStyle name="输出 2 2 4 19" xfId="1750"/>
    <cellStyle name="输出 2 2 4 24" xfId="1751"/>
    <cellStyle name="输出 2 2 4 25" xfId="1752"/>
    <cellStyle name="输出 2 2 4 30" xfId="1753"/>
    <cellStyle name="输出 2 2 4 26" xfId="1754"/>
    <cellStyle name="输出 2 2 4 31" xfId="1755"/>
    <cellStyle name="输出 2 2 4 27" xfId="1756"/>
    <cellStyle name="输出 2 2 4 32" xfId="1757"/>
    <cellStyle name="输出 2 2 4 28" xfId="1758"/>
    <cellStyle name="输出 2 2 4 33" xfId="1759"/>
    <cellStyle name="输出 2 2 4 6" xfId="1760"/>
    <cellStyle name="输入 2 2" xfId="1761"/>
    <cellStyle name="输出 2 2 4 7" xfId="1762"/>
    <cellStyle name="输入 2 3" xfId="1763"/>
    <cellStyle name="输出 2 2 4 8" xfId="1764"/>
    <cellStyle name="输出 2 2 4 9" xfId="1765"/>
    <cellStyle name="输出 2 2 6" xfId="1766"/>
    <cellStyle name="输出 2 2 7" xfId="1767"/>
    <cellStyle name="输出 2 2 8" xfId="1768"/>
    <cellStyle name="输出 2 2 9" xfId="1769"/>
    <cellStyle name="输出 2 3" xfId="1770"/>
    <cellStyle name="输出 2 3 10" xfId="1771"/>
    <cellStyle name="输出 2 3 11" xfId="1772"/>
    <cellStyle name="输出 2 3 12" xfId="1773"/>
    <cellStyle name="输出 2 3 13" xfId="1774"/>
    <cellStyle name="输出 2 3 14" xfId="1775"/>
    <cellStyle name="输出 2 3 15" xfId="1776"/>
    <cellStyle name="输出 2 3 20" xfId="1777"/>
    <cellStyle name="输出 2 3 16" xfId="1778"/>
    <cellStyle name="输出 2 3 21" xfId="1779"/>
    <cellStyle name="输出 2 3 17" xfId="1780"/>
    <cellStyle name="输出 2 3 22" xfId="1781"/>
    <cellStyle name="输出 2 3 18" xfId="1782"/>
    <cellStyle name="输出 2 3 23" xfId="1783"/>
    <cellStyle name="输出 2 3 19" xfId="1784"/>
    <cellStyle name="输出 2 3 24" xfId="1785"/>
    <cellStyle name="输入 2 3 16" xfId="1786"/>
    <cellStyle name="输入 2 3 21" xfId="1787"/>
    <cellStyle name="输出 2 3 2" xfId="1788"/>
    <cellStyle name="输出 2 3 25" xfId="1789"/>
    <cellStyle name="输出 2 3 30" xfId="1790"/>
    <cellStyle name="输出 2 3 26" xfId="1791"/>
    <cellStyle name="输出 2 3 31" xfId="1792"/>
    <cellStyle name="输出 2 3 27" xfId="1793"/>
    <cellStyle name="输出 2 3 32" xfId="1794"/>
    <cellStyle name="输出 2 3 28" xfId="1795"/>
    <cellStyle name="输出 2 3 33" xfId="1796"/>
    <cellStyle name="输入 2 3 17" xfId="1797"/>
    <cellStyle name="输入 2 3 22" xfId="1798"/>
    <cellStyle name="输出 2 3 3" xfId="1799"/>
    <cellStyle name="输入 2 3 25" xfId="1800"/>
    <cellStyle name="输入 2 3 30" xfId="1801"/>
    <cellStyle name="输出 2 3 6" xfId="1802"/>
    <cellStyle name="输入 2 3 26" xfId="1803"/>
    <cellStyle name="输入 2 3 31" xfId="1804"/>
    <cellStyle name="输出 2 3 7" xfId="1805"/>
    <cellStyle name="输入 2 3 27" xfId="1806"/>
    <cellStyle name="输入 2 3 32" xfId="1807"/>
    <cellStyle name="输出 2 3 8" xfId="1808"/>
    <cellStyle name="输入 2 3 28" xfId="1809"/>
    <cellStyle name="输入 2 3 33" xfId="1810"/>
    <cellStyle name="输出 2 3 9" xfId="1811"/>
    <cellStyle name="输出 3" xfId="1812"/>
    <cellStyle name="输出 3 2 4 28" xfId="1813"/>
    <cellStyle name="输出 3 2 4 33" xfId="1814"/>
    <cellStyle name="输出 3 2" xfId="1815"/>
    <cellStyle name="输出 3 2 10" xfId="1816"/>
    <cellStyle name="输出 3 2 11" xfId="1817"/>
    <cellStyle name="输出 3 2 12" xfId="1818"/>
    <cellStyle name="输出 3 2 13" xfId="1819"/>
    <cellStyle name="输出 3 2 14" xfId="1820"/>
    <cellStyle name="输出 3 2 15" xfId="1821"/>
    <cellStyle name="输出 3 2 20" xfId="1822"/>
    <cellStyle name="输出 3 2 16" xfId="1823"/>
    <cellStyle name="输出 3 2 21" xfId="1824"/>
    <cellStyle name="输出 3 2 17" xfId="1825"/>
    <cellStyle name="输出 3 2 22" xfId="1826"/>
    <cellStyle name="输出 3 2 18" xfId="1827"/>
    <cellStyle name="输出 3 2 23" xfId="1828"/>
    <cellStyle name="输出 3 2 19" xfId="1829"/>
    <cellStyle name="输出 3 2 24" xfId="1830"/>
    <cellStyle name="输出 3 2 2" xfId="1831"/>
    <cellStyle name="输出 3 2 2 10" xfId="1832"/>
    <cellStyle name="输出 3 2 2 11" xfId="1833"/>
    <cellStyle name="输出 3 2 2 12" xfId="1834"/>
    <cellStyle name="输出 3 2 2 13" xfId="1835"/>
    <cellStyle name="输出 3 2 2 14" xfId="1836"/>
    <cellStyle name="输出 3 2 2 15" xfId="1837"/>
    <cellStyle name="输出 3 2 2 20" xfId="1838"/>
    <cellStyle name="输出 3 2 2 19" xfId="1839"/>
    <cellStyle name="输出 3 2 2 24" xfId="1840"/>
    <cellStyle name="输出 3 2 2 25" xfId="1841"/>
    <cellStyle name="输出 3 2 2 30" xfId="1842"/>
    <cellStyle name="输出 3 2 2 26" xfId="1843"/>
    <cellStyle name="输出 3 2 2 31" xfId="1844"/>
    <cellStyle name="输出 3 2 2 27" xfId="1845"/>
    <cellStyle name="输出 3 2 2 32" xfId="1846"/>
    <cellStyle name="输出 3 2 2 28" xfId="1847"/>
    <cellStyle name="输出 3 2 2 33" xfId="1848"/>
    <cellStyle name="输出 3 2 2 29" xfId="1849"/>
    <cellStyle name="输出 3 2 2 34" xfId="1850"/>
    <cellStyle name="输出 3 2 2 5" xfId="1851"/>
    <cellStyle name="输出 3 2 2 6" xfId="1852"/>
    <cellStyle name="输出 3 2 2 7" xfId="1853"/>
    <cellStyle name="输出 3 2 2 8" xfId="1854"/>
    <cellStyle name="输出 3 2 2 9" xfId="1855"/>
    <cellStyle name="输出 3 2 25" xfId="1856"/>
    <cellStyle name="输出 3 2 30" xfId="1857"/>
    <cellStyle name="输出 3 2 26" xfId="1858"/>
    <cellStyle name="输出 3 2 31" xfId="1859"/>
    <cellStyle name="输出 3 2 27" xfId="1860"/>
    <cellStyle name="输出 3 2 32" xfId="1861"/>
    <cellStyle name="输出 3 2 3" xfId="1862"/>
    <cellStyle name="输出 3 2 3 10" xfId="1863"/>
    <cellStyle name="输出 3 2 3 11" xfId="1864"/>
    <cellStyle name="输出 3 2 3 12" xfId="1865"/>
    <cellStyle name="输出 3 2 3 13" xfId="1866"/>
    <cellStyle name="输出 3 2 3 14" xfId="1867"/>
    <cellStyle name="输出 3 2 3 15" xfId="1868"/>
    <cellStyle name="输出 3 2 3 20" xfId="1869"/>
    <cellStyle name="输出 3 2 3 16" xfId="1870"/>
    <cellStyle name="输出 3 2 3 21" xfId="1871"/>
    <cellStyle name="输出 3 2 3 19" xfId="1872"/>
    <cellStyle name="输出 3 2 3 24" xfId="1873"/>
    <cellStyle name="输出 3 2 3 2" xfId="1874"/>
    <cellStyle name="输出 3 2 3 25" xfId="1875"/>
    <cellStyle name="输出 3 2 3 30" xfId="1876"/>
    <cellStyle name="输出 3 2 3 26" xfId="1877"/>
    <cellStyle name="输出 3 2 3 31" xfId="1878"/>
    <cellStyle name="输出 3 2 3 27" xfId="1879"/>
    <cellStyle name="输出 3 2 3 32" xfId="1880"/>
    <cellStyle name="输出 3 2 3 28" xfId="1881"/>
    <cellStyle name="输出 3 2 3 33" xfId="1882"/>
    <cellStyle name="输出 3 2 3 29" xfId="1883"/>
    <cellStyle name="输出 3 2 3 34" xfId="1884"/>
    <cellStyle name="输出 3 2 3 4" xfId="1885"/>
    <cellStyle name="输出 3 2 3 5" xfId="1886"/>
    <cellStyle name="输出 3 2 3 6" xfId="1887"/>
    <cellStyle name="输出 3 2 3 7" xfId="1888"/>
    <cellStyle name="输出 3 2 3 8" xfId="1889"/>
    <cellStyle name="输出 3 2 3 9" xfId="1890"/>
    <cellStyle name="输出 3 2 4" xfId="1891"/>
    <cellStyle name="输出 3 2 4 10" xfId="1892"/>
    <cellStyle name="输出 3 2 4 11" xfId="1893"/>
    <cellStyle name="输出 3 2 4 12" xfId="1894"/>
    <cellStyle name="输出 3 2 4 13" xfId="1895"/>
    <cellStyle name="输出 3 2 4 14" xfId="1896"/>
    <cellStyle name="输出 3 2 4 16" xfId="1897"/>
    <cellStyle name="输出 3 2 4 21" xfId="1898"/>
    <cellStyle name="输出 3 2 4 17" xfId="1899"/>
    <cellStyle name="输出 3 2 4 22" xfId="1900"/>
    <cellStyle name="数量" xfId="1901"/>
    <cellStyle name="输出 3 2 4 18" xfId="1902"/>
    <cellStyle name="输出 3 2 4 23" xfId="1903"/>
    <cellStyle name="输出 3 2 4 19" xfId="1904"/>
    <cellStyle name="输出 3 2 4 24" xfId="1905"/>
    <cellStyle name="输出 3 2 4 2" xfId="1906"/>
    <cellStyle name="输出 3 2 4 25" xfId="1907"/>
    <cellStyle name="输出 3 2 4 30" xfId="1908"/>
    <cellStyle name="输出 3 2 4 26" xfId="1909"/>
    <cellStyle name="输出 3 2 4 31" xfId="1910"/>
    <cellStyle name="输出 3 2 4 29" xfId="1911"/>
    <cellStyle name="输出 3 2 4 34" xfId="1912"/>
    <cellStyle name="输出 3 2 4 4" xfId="1913"/>
    <cellStyle name="输出 3 2 4 5" xfId="1914"/>
    <cellStyle name="输出 3 2 4 6" xfId="1915"/>
    <cellStyle name="输出 3 2 4 7" xfId="1916"/>
    <cellStyle name="输出 3 2 4 8" xfId="1917"/>
    <cellStyle name="输出 3 2 4 9" xfId="1918"/>
    <cellStyle name="输出 3 2 5" xfId="1919"/>
    <cellStyle name="输出 3 2 6" xfId="1920"/>
    <cellStyle name="输出 3 2 9" xfId="1921"/>
    <cellStyle name="输出 3 3 10" xfId="1922"/>
    <cellStyle name="输出 3 3 11" xfId="1923"/>
    <cellStyle name="输出 3 3 12" xfId="1924"/>
    <cellStyle name="输出 3 3 13" xfId="1925"/>
    <cellStyle name="输出 3 3 14" xfId="1926"/>
    <cellStyle name="输出 3 3 16" xfId="1927"/>
    <cellStyle name="输出 3 3 21" xfId="1928"/>
    <cellStyle name="输出 3 3 17" xfId="1929"/>
    <cellStyle name="输出 3 3 22" xfId="1930"/>
    <cellStyle name="输出 3 3 18" xfId="1931"/>
    <cellStyle name="输出 3 3 23" xfId="1932"/>
    <cellStyle name="输出 3 3 19" xfId="1933"/>
    <cellStyle name="输出 3 3 24" xfId="1934"/>
    <cellStyle name="输出 3 3 25" xfId="1935"/>
    <cellStyle name="输出 3 3 30" xfId="1936"/>
    <cellStyle name="输出 3 3 26" xfId="1937"/>
    <cellStyle name="输出 3 3 31" xfId="1938"/>
    <cellStyle name="输出 3 3 27" xfId="1939"/>
    <cellStyle name="输出 3 3 32" xfId="1940"/>
    <cellStyle name="输出 3 3 28" xfId="1941"/>
    <cellStyle name="输出 3 3 33" xfId="1942"/>
    <cellStyle name="输出 3 3 29" xfId="1943"/>
    <cellStyle name="输出 3 3 34" xfId="1944"/>
    <cellStyle name="输入 2" xfId="1945"/>
    <cellStyle name="输入 2 2 11" xfId="1946"/>
    <cellStyle name="输入 2 2 12" xfId="1947"/>
    <cellStyle name="输入 2 2 13" xfId="1948"/>
    <cellStyle name="输入 2 2 14" xfId="1949"/>
    <cellStyle name="输入 2 2 15" xfId="1950"/>
    <cellStyle name="输入 2 2 20" xfId="1951"/>
    <cellStyle name="输入 2 2 16" xfId="1952"/>
    <cellStyle name="输入 2 2 21" xfId="1953"/>
    <cellStyle name="输入 2 2 17" xfId="1954"/>
    <cellStyle name="输入 2 2 22" xfId="1955"/>
    <cellStyle name="输入 2 2 18" xfId="1956"/>
    <cellStyle name="输入 2 2 23" xfId="1957"/>
    <cellStyle name="输入 2 2 19" xfId="1958"/>
    <cellStyle name="输入 2 2 24" xfId="1959"/>
    <cellStyle name="输入 2 2 2" xfId="1960"/>
    <cellStyle name="输入 3 2 4 5" xfId="1961"/>
    <cellStyle name="输入 2 2 2 10" xfId="1962"/>
    <cellStyle name="输入 2 2 2 11" xfId="1963"/>
    <cellStyle name="输入 2 2 2 12" xfId="1964"/>
    <cellStyle name="输入 2 2 2 13" xfId="1965"/>
    <cellStyle name="输入 2 2 2 14" xfId="1966"/>
    <cellStyle name="输入 2 2 2 15" xfId="1967"/>
    <cellStyle name="输入 2 2 2 20" xfId="1968"/>
    <cellStyle name="输入 2 2 2 16" xfId="1969"/>
    <cellStyle name="输入 2 2 2 21" xfId="1970"/>
    <cellStyle name="输入 2 2 2 17" xfId="1971"/>
    <cellStyle name="输入 2 2 2 22" xfId="1972"/>
    <cellStyle name="输入 2 2 2 18" xfId="1973"/>
    <cellStyle name="输入 2 2 2 23" xfId="1974"/>
    <cellStyle name="输入 2 2 2 19" xfId="1975"/>
    <cellStyle name="输入 2 2 2 24" xfId="1976"/>
    <cellStyle name="输入 2 2 2 2" xfId="1977"/>
    <cellStyle name="输入 2 2 2 25" xfId="1978"/>
    <cellStyle name="输入 2 2 2 30" xfId="1979"/>
    <cellStyle name="输入 2 2 2 27" xfId="1980"/>
    <cellStyle name="输入 2 2 2 32" xfId="1981"/>
    <cellStyle name="输入 2 2 2 28" xfId="1982"/>
    <cellStyle name="输入 2 2 2 33" xfId="1983"/>
    <cellStyle name="输入 2 2 2 29" xfId="1984"/>
    <cellStyle name="输入 2 2 2 34" xfId="1985"/>
    <cellStyle name="输入 2 2 2 3" xfId="1986"/>
    <cellStyle name="输入 2 2 2 4" xfId="1987"/>
    <cellStyle name="输入 2 2 2 5" xfId="1988"/>
    <cellStyle name="输入 2 2 2 6" xfId="1989"/>
    <cellStyle name="输入 2 2 2 8" xfId="1990"/>
    <cellStyle name="输入 2 2 2 9" xfId="1991"/>
    <cellStyle name="输入 2 2 25" xfId="1992"/>
    <cellStyle name="输入 2 2 30" xfId="1993"/>
    <cellStyle name="输入 2 2 26" xfId="1994"/>
    <cellStyle name="输入 2 2 31" xfId="1995"/>
    <cellStyle name="输入 2 2 27" xfId="1996"/>
    <cellStyle name="输入 2 2 32" xfId="1997"/>
    <cellStyle name="输入 2 2 28" xfId="1998"/>
    <cellStyle name="输入 2 2 33" xfId="1999"/>
    <cellStyle name="输入 2 2 29" xfId="2000"/>
    <cellStyle name="输入 2 2 34" xfId="2001"/>
    <cellStyle name="输入 2 2 3" xfId="2002"/>
    <cellStyle name="输入 3 2 4 6" xfId="2003"/>
    <cellStyle name="输入 2 2 3 2" xfId="2004"/>
    <cellStyle name="输入 2 2 3 4" xfId="2005"/>
    <cellStyle name="输入 2 2 3 5" xfId="2006"/>
    <cellStyle name="输入 2 2 3 6" xfId="2007"/>
    <cellStyle name="输入 2 2 3 7" xfId="2008"/>
    <cellStyle name="输入 2 2 3 8" xfId="2009"/>
    <cellStyle name="输入 2 2 3 9" xfId="2010"/>
    <cellStyle name="输入 2 2 35" xfId="2011"/>
    <cellStyle name="输入 2 2 36" xfId="2012"/>
    <cellStyle name="输入 2 2 37" xfId="2013"/>
    <cellStyle name="输入 2 2 4" xfId="2014"/>
    <cellStyle name="输入 3 2 4 7" xfId="2015"/>
    <cellStyle name="输入 2 2 4 2" xfId="2016"/>
    <cellStyle name="输入 2 2 4 29" xfId="2017"/>
    <cellStyle name="输入 2 2 4 34" xfId="2018"/>
    <cellStyle name="输入 2 2 4 3" xfId="2019"/>
    <cellStyle name="输入 2 2 4 4" xfId="2020"/>
    <cellStyle name="输入 2 2 4 6" xfId="2021"/>
    <cellStyle name="输入 2 2 4 7" xfId="2022"/>
    <cellStyle name="输入 2 2 4 8" xfId="2023"/>
    <cellStyle name="输入 2 2 4 9" xfId="2024"/>
    <cellStyle name="输入 2 2 5" xfId="2025"/>
    <cellStyle name="输入 3 2 4 8" xfId="2026"/>
    <cellStyle name="输入 2 2 6" xfId="2027"/>
    <cellStyle name="输入 3 2 4 9" xfId="2028"/>
    <cellStyle name="输入 2 2 7" xfId="2029"/>
    <cellStyle name="输入 2 2 8" xfId="2030"/>
    <cellStyle name="输入 2 2 9" xfId="2031"/>
    <cellStyle name="输入 2 3 10" xfId="2032"/>
    <cellStyle name="输入 2 3 11" xfId="2033"/>
    <cellStyle name="输入 2 3 12" xfId="2034"/>
    <cellStyle name="输入 2 3 13" xfId="2035"/>
    <cellStyle name="输入 2 3 14" xfId="2036"/>
    <cellStyle name="输入 2 3 15" xfId="2037"/>
    <cellStyle name="输入 2 3 20" xfId="2038"/>
    <cellStyle name="输入 2 3 29" xfId="2039"/>
    <cellStyle name="输入 2 3 34" xfId="2040"/>
    <cellStyle name="输入 3" xfId="2041"/>
    <cellStyle name="输入 3 2" xfId="2042"/>
    <cellStyle name="输入 3 2 10" xfId="2043"/>
    <cellStyle name="输入 3 2 11" xfId="2044"/>
    <cellStyle name="输入 3 2 12" xfId="2045"/>
    <cellStyle name="输入 3 2 13" xfId="2046"/>
    <cellStyle name="寘嬫愗傝 [0.00]_Region Orders (2)" xfId="2047"/>
    <cellStyle name="输入 3 2 14" xfId="2048"/>
    <cellStyle name="输入 3 2 15" xfId="2049"/>
    <cellStyle name="输入 3 2 20" xfId="2050"/>
    <cellStyle name="输入 3 2 2 11" xfId="2051"/>
    <cellStyle name="输入 3 2 2 12" xfId="2052"/>
    <cellStyle name="输入 3 2 2 13" xfId="2053"/>
    <cellStyle name="输入 3 2 2 15" xfId="2054"/>
    <cellStyle name="输入 3 2 2 20" xfId="2055"/>
    <cellStyle name="输入 3 2 2 16" xfId="2056"/>
    <cellStyle name="输入 3 2 2 21" xfId="2057"/>
    <cellStyle name="输入 3 2 2 17" xfId="2058"/>
    <cellStyle name="输入 3 2 2 22" xfId="2059"/>
    <cellStyle name="输入 3 2 2 18" xfId="2060"/>
    <cellStyle name="输入 3 2 2 23" xfId="2061"/>
    <cellStyle name="输入 3 2 2 19" xfId="2062"/>
    <cellStyle name="输入 3 2 2 24" xfId="2063"/>
    <cellStyle name="输入 3 2 2 2" xfId="2064"/>
    <cellStyle name="输入 3 2 2 25" xfId="2065"/>
    <cellStyle name="输入 3 2 2 30" xfId="2066"/>
    <cellStyle name="输入 3 2 2 26" xfId="2067"/>
    <cellStyle name="输入 3 2 2 31" xfId="2068"/>
    <cellStyle name="输入 3 2 2 3" xfId="2069"/>
    <cellStyle name="输入 3 2 2 4" xfId="2070"/>
    <cellStyle name="输入 3 2 2 5" xfId="2071"/>
    <cellStyle name="输入 3 2 2 8" xfId="2072"/>
    <cellStyle name="输入 3 2 2 9" xfId="2073"/>
    <cellStyle name="输入 3 2 29" xfId="2074"/>
    <cellStyle name="输入 3 2 34" xfId="2075"/>
    <cellStyle name="输入 3 2 3 10" xfId="2076"/>
    <cellStyle name="输入 3 2 3 11" xfId="2077"/>
    <cellStyle name="输入 3 2 3 12" xfId="2078"/>
    <cellStyle name="输入 3 2 3 13" xfId="2079"/>
    <cellStyle name="输入 3 2 3 14" xfId="2080"/>
    <cellStyle name="输入 3 2 3 15" xfId="2081"/>
    <cellStyle name="输入 3 2 3 20" xfId="2082"/>
    <cellStyle name="输入 3 2 3 16" xfId="2083"/>
    <cellStyle name="输入 3 2 3 21" xfId="2084"/>
    <cellStyle name="输入 3 2 3 17" xfId="2085"/>
    <cellStyle name="输入 3 2 3 22" xfId="2086"/>
    <cellStyle name="输入 3 2 3 19" xfId="2087"/>
    <cellStyle name="输入 3 2 3 24" xfId="2088"/>
    <cellStyle name="输入 3 2 3 27" xfId="2089"/>
    <cellStyle name="输入 3 2 3 32" xfId="2090"/>
    <cellStyle name="输入 3 2 3 28" xfId="2091"/>
    <cellStyle name="输入 3 2 3 33" xfId="2092"/>
    <cellStyle name="输入 3 2 3 29" xfId="2093"/>
    <cellStyle name="输入 3 2 3 34" xfId="2094"/>
    <cellStyle name="输入 3 2 35" xfId="2095"/>
    <cellStyle name="输入 3 2 36" xfId="2096"/>
    <cellStyle name="输入 3 2 37" xfId="2097"/>
    <cellStyle name="输入 3 2 4 10" xfId="2098"/>
    <cellStyle name="输入 3 2 4 11" xfId="2099"/>
    <cellStyle name="输入 3 2 4 12" xfId="2100"/>
    <cellStyle name="输入 3 2 4 13" xfId="2101"/>
    <cellStyle name="输入 3 2 4 14" xfId="2102"/>
    <cellStyle name="输入 3 2 4 15" xfId="2103"/>
    <cellStyle name="输入 3 2 4 20" xfId="2104"/>
    <cellStyle name="输入 3 2 4 16" xfId="2105"/>
    <cellStyle name="输入 3 2 4 21" xfId="2106"/>
    <cellStyle name="输入 3 2 4 17" xfId="2107"/>
    <cellStyle name="输入 3 2 4 22" xfId="2108"/>
    <cellStyle name="输入 3 2 4 18" xfId="2109"/>
    <cellStyle name="输入 3 2 4 23" xfId="2110"/>
    <cellStyle name="输入 3 2 4 19" xfId="2111"/>
    <cellStyle name="输入 3 2 4 24" xfId="2112"/>
    <cellStyle name="输入 3 2 4 2" xfId="2113"/>
    <cellStyle name="输入 3 2 4 25" xfId="2114"/>
    <cellStyle name="输入 3 2 4 30" xfId="2115"/>
    <cellStyle name="输入 3 2 4 26" xfId="2116"/>
    <cellStyle name="输入 3 2 4 31" xfId="2117"/>
    <cellStyle name="输入 3 2 4 27" xfId="2118"/>
    <cellStyle name="输入 3 2 4 32" xfId="2119"/>
    <cellStyle name="输入 3 2 4 28" xfId="2120"/>
    <cellStyle name="输入 3 2 4 33" xfId="2121"/>
    <cellStyle name="输入 3 2 4 29" xfId="2122"/>
    <cellStyle name="输入 3 2 4 34" xfId="2123"/>
    <cellStyle name="输入 3 2 4 3" xfId="2124"/>
    <cellStyle name="输入 3 2 4 4" xfId="2125"/>
    <cellStyle name="输入 3 2 5" xfId="2126"/>
    <cellStyle name="输入 3 2 8" xfId="2127"/>
    <cellStyle name="输入 3 2 9" xfId="2128"/>
    <cellStyle name="输入 3 3" xfId="2129"/>
    <cellStyle name="输入 3 3 10" xfId="2130"/>
    <cellStyle name="输入 3 3 11" xfId="2131"/>
    <cellStyle name="输入 3 3 12" xfId="2132"/>
    <cellStyle name="输入 3 3 13" xfId="2133"/>
    <cellStyle name="输入 3 3 14" xfId="2134"/>
    <cellStyle name="输入 3 3 15" xfId="2135"/>
    <cellStyle name="输入 3 3 20" xfId="2136"/>
    <cellStyle name="输入 3 3 2" xfId="2137"/>
    <cellStyle name="输入 3 3 16" xfId="2138"/>
    <cellStyle name="输入 3 3 21" xfId="2139"/>
    <cellStyle name="输入 3 3 17" xfId="2140"/>
    <cellStyle name="输入 3 3 22" xfId="2141"/>
    <cellStyle name="输入 3 3 18" xfId="2142"/>
    <cellStyle name="输入 3 3 23" xfId="2143"/>
    <cellStyle name="输入 3 3 31" xfId="2144"/>
    <cellStyle name="输入 3 3 26" xfId="2145"/>
    <cellStyle name="输入 3 3 32" xfId="2146"/>
    <cellStyle name="输入 3 3 27" xfId="2147"/>
    <cellStyle name="输入 3 3 33" xfId="2148"/>
    <cellStyle name="输入 3 3 28" xfId="2149"/>
    <cellStyle name="输入 3 3 34" xfId="2150"/>
    <cellStyle name="输入 3 3 29" xfId="2151"/>
    <cellStyle name="输入 3 3 3" xfId="2152"/>
    <cellStyle name="输入 3 3 4" xfId="2153"/>
    <cellStyle name="输入 3 3 5" xfId="2154"/>
    <cellStyle name="输入 3 3 6" xfId="2155"/>
    <cellStyle name="输入 3 3 7" xfId="2156"/>
    <cellStyle name="输入 3 3 8" xfId="2157"/>
    <cellStyle name="输入 3 3 9" xfId="2158"/>
    <cellStyle name="样式 1" xfId="2159"/>
    <cellStyle name="着色 2" xfId="2160"/>
    <cellStyle name="着色 3" xfId="2161"/>
    <cellStyle name="着色 4" xfId="2162"/>
    <cellStyle name="着色 5" xfId="2163"/>
    <cellStyle name="寘嬫愗傝_Region Orders (2)" xfId="2164"/>
    <cellStyle name="注释 2 2 10" xfId="2165"/>
    <cellStyle name="注释 2 2 11" xfId="2166"/>
    <cellStyle name="注释 3 2 4 2" xfId="2167"/>
    <cellStyle name="注释 2 2 12" xfId="2168"/>
    <cellStyle name="注释 3 2 4 3" xfId="2169"/>
    <cellStyle name="注释 2 2 13" xfId="2170"/>
    <cellStyle name="注释 3 2 4 4" xfId="2171"/>
    <cellStyle name="注释 2 2 14" xfId="2172"/>
    <cellStyle name="注释 3 2 4 5" xfId="2173"/>
    <cellStyle name="注释 2 2 20" xfId="2174"/>
    <cellStyle name="注释 2 2 15" xfId="2175"/>
    <cellStyle name="注释 3 2 4 6" xfId="2176"/>
    <cellStyle name="注释 2 2 21" xfId="2177"/>
    <cellStyle name="注释 2 2 16" xfId="2178"/>
    <cellStyle name="注释 3 2 4 7" xfId="2179"/>
    <cellStyle name="注释 2 2 22" xfId="2180"/>
    <cellStyle name="注释 2 2 17" xfId="2181"/>
    <cellStyle name="注释 3 2 4 8" xfId="2182"/>
    <cellStyle name="注释 2 2 23" xfId="2183"/>
    <cellStyle name="注释 2 2 18" xfId="2184"/>
    <cellStyle name="注释 3 2 4 9" xfId="2185"/>
    <cellStyle name="注释 2 2 24" xfId="2186"/>
    <cellStyle name="注释 2 2 19" xfId="2187"/>
    <cellStyle name="注释 2 2 2 10" xfId="2188"/>
    <cellStyle name="注释 2 2 2 11" xfId="2189"/>
    <cellStyle name="注释 2 2 2 12" xfId="2190"/>
    <cellStyle name="注释 2 2 2 13" xfId="2191"/>
    <cellStyle name="注释 2 2 2 2" xfId="2192"/>
    <cellStyle name="注释 2 2 2 32" xfId="2193"/>
    <cellStyle name="注释 2 2 2 27" xfId="2194"/>
    <cellStyle name="注释 2 2 2 33" xfId="2195"/>
    <cellStyle name="注释 2 2 2 28" xfId="2196"/>
    <cellStyle name="注释 2 2 2 34" xfId="2197"/>
    <cellStyle name="注释 2 2 2 29" xfId="2198"/>
    <cellStyle name="注释 2 2 2 3" xfId="2199"/>
    <cellStyle name="注释 2 2 2 4" xfId="2200"/>
    <cellStyle name="注释 2 2 2 5" xfId="2201"/>
    <cellStyle name="注释 2 2 2 6" xfId="2202"/>
    <cellStyle name="注释 2 2 2 7" xfId="2203"/>
    <cellStyle name="注释 2 2 2 8" xfId="2204"/>
    <cellStyle name="注释 2 2 2 9" xfId="2205"/>
    <cellStyle name="注释 2 2 30" xfId="2206"/>
    <cellStyle name="注释 2 2 25" xfId="2207"/>
    <cellStyle name="注释 2 2 31" xfId="2208"/>
    <cellStyle name="注释 2 2 26" xfId="2209"/>
    <cellStyle name="注释 2 2 32" xfId="2210"/>
    <cellStyle name="注释 2 2 27" xfId="2211"/>
    <cellStyle name="注释 2 2 33" xfId="2212"/>
    <cellStyle name="注释 2 2 28" xfId="2213"/>
    <cellStyle name="注释 2 2 34" xfId="2214"/>
    <cellStyle name="注释 2 2 29" xfId="2215"/>
    <cellStyle name="注释 2 2 3 10" xfId="2216"/>
    <cellStyle name="注释 2 2 3 11" xfId="2217"/>
    <cellStyle name="注释 2 2 3 12" xfId="2218"/>
    <cellStyle name="注释 2 2 3 13" xfId="2219"/>
    <cellStyle name="注释 2 2 3 14" xfId="2220"/>
    <cellStyle name="注释 2 2 3 20" xfId="2221"/>
    <cellStyle name="注释 2 2 3 15" xfId="2222"/>
    <cellStyle name="注释 2 2 3 22" xfId="2223"/>
    <cellStyle name="注释 2 2 3 17" xfId="2224"/>
    <cellStyle name="注释 2 2 3 23" xfId="2225"/>
    <cellStyle name="注释 2 2 3 18" xfId="2226"/>
    <cellStyle name="注释 2 2 3 24" xfId="2227"/>
    <cellStyle name="注释 2 2 3 19" xfId="2228"/>
    <cellStyle name="注释 2 2 3 2" xfId="2229"/>
    <cellStyle name="注释 2 2 3 30" xfId="2230"/>
    <cellStyle name="注释 2 2 3 25" xfId="2231"/>
    <cellStyle name="注释 2 2 3 31" xfId="2232"/>
    <cellStyle name="注释 2 2 3 26" xfId="2233"/>
    <cellStyle name="注释 2 2 3 32" xfId="2234"/>
    <cellStyle name="注释 2 2 3 27" xfId="2235"/>
    <cellStyle name="注释 2 2 3 33" xfId="2236"/>
    <cellStyle name="注释 2 2 3 28" xfId="2237"/>
    <cellStyle name="注释 2 2 3 34" xfId="2238"/>
    <cellStyle name="注释 2 2 3 29" xfId="2239"/>
    <cellStyle name="注释 2 2 3 3" xfId="2240"/>
    <cellStyle name="注释 2 2 3 4" xfId="2241"/>
    <cellStyle name="注释 2 2 3 5" xfId="2242"/>
    <cellStyle name="注释 2 2 3 6" xfId="2243"/>
    <cellStyle name="注释 2 2 3 7" xfId="2244"/>
    <cellStyle name="注释 2 2 3 8" xfId="2245"/>
    <cellStyle name="注释 2 2 3 9" xfId="2246"/>
    <cellStyle name="注释 2 2 35" xfId="2247"/>
    <cellStyle name="注释 2 2 36" xfId="2248"/>
    <cellStyle name="注释 2 2 37" xfId="2249"/>
    <cellStyle name="注释 2 2 4 10" xfId="2250"/>
    <cellStyle name="注释 2 2 4 11" xfId="2251"/>
    <cellStyle name="注释 2 2 4 2" xfId="2252"/>
    <cellStyle name="注释 2 2 4 3" xfId="2253"/>
    <cellStyle name="注释 2 2 4 4" xfId="2254"/>
    <cellStyle name="注释 2 2 4 5" xfId="2255"/>
    <cellStyle name="注释 2 2 4 6" xfId="2256"/>
    <cellStyle name="注释 2 2 4 7" xfId="2257"/>
    <cellStyle name="注释 2 2 4 8" xfId="2258"/>
    <cellStyle name="注释 2 2 4 9" xfId="2259"/>
    <cellStyle name="注释 3 2 13" xfId="2260"/>
    <cellStyle name="注释 2 2 5" xfId="2261"/>
    <cellStyle name="注释 3 2 20" xfId="2262"/>
    <cellStyle name="注释 3 2 15" xfId="2263"/>
    <cellStyle name="注释 2 2 7" xfId="2264"/>
    <cellStyle name="注释 3 2 21" xfId="2265"/>
    <cellStyle name="注释 3 2 16" xfId="2266"/>
    <cellStyle name="注释 2 2 8" xfId="2267"/>
    <cellStyle name="注释 3 2 22" xfId="2268"/>
    <cellStyle name="注释 3 2 17" xfId="2269"/>
    <cellStyle name="注释 2 2 9" xfId="2270"/>
    <cellStyle name="注释 2 3 10" xfId="2271"/>
    <cellStyle name="注释 2 3 11" xfId="2272"/>
    <cellStyle name="注释 2 3 12" xfId="2273"/>
    <cellStyle name="注释 2 3 13" xfId="2274"/>
    <cellStyle name="注释 2 3 14" xfId="2275"/>
    <cellStyle name="注释 2 3 20" xfId="2276"/>
    <cellStyle name="注释 2 3 15" xfId="2277"/>
    <cellStyle name="注释 2 3 21" xfId="2278"/>
    <cellStyle name="注释 2 3 16" xfId="2279"/>
    <cellStyle name="注释 2 3 22" xfId="2280"/>
    <cellStyle name="注释 2 3 17" xfId="2281"/>
    <cellStyle name="注释 2 3 23" xfId="2282"/>
    <cellStyle name="注释 2 3 18" xfId="2283"/>
    <cellStyle name="注释 2 3 24" xfId="2284"/>
    <cellStyle name="注释 2 3 19" xfId="2285"/>
    <cellStyle name="注释 2 3 2" xfId="2286"/>
    <cellStyle name="注释 2 3 30" xfId="2287"/>
    <cellStyle name="注释 2 3 25" xfId="2288"/>
    <cellStyle name="注释 2 3 31" xfId="2289"/>
    <cellStyle name="注释 2 3 26" xfId="2290"/>
    <cellStyle name="注释 2 3 32" xfId="2291"/>
    <cellStyle name="注释 2 3 27" xfId="2292"/>
    <cellStyle name="注释 2 3 34" xfId="2293"/>
    <cellStyle name="注释 2 3 29" xfId="2294"/>
    <cellStyle name="注释 2 3 3" xfId="2295"/>
    <cellStyle name="注释 2 3 4" xfId="2296"/>
    <cellStyle name="注释 2 3 5" xfId="2297"/>
    <cellStyle name="注释 2 3 6" xfId="2298"/>
    <cellStyle name="注释 2 3 7" xfId="2299"/>
    <cellStyle name="注释 2 3 8" xfId="2300"/>
    <cellStyle name="注释 2 3 9" xfId="2301"/>
    <cellStyle name="注释 3 2" xfId="2302"/>
    <cellStyle name="注释 3 2 23" xfId="2303"/>
    <cellStyle name="注释 3 2 18" xfId="2304"/>
    <cellStyle name="注释 3 2 24" xfId="2305"/>
    <cellStyle name="注释 3 2 19" xfId="2306"/>
    <cellStyle name="注释 3 2 2" xfId="2307"/>
    <cellStyle name="注释 3 2 2 10" xfId="2308"/>
    <cellStyle name="注释 3 2 2 11" xfId="2309"/>
    <cellStyle name="注释 3 2 2 12" xfId="2310"/>
    <cellStyle name="注释 3 2 2 13" xfId="2311"/>
    <cellStyle name="注释 3 2 2 14" xfId="2312"/>
    <cellStyle name="注释 3 2 2 20" xfId="2313"/>
    <cellStyle name="注释 3 2 2 15" xfId="2314"/>
    <cellStyle name="注释 3 2 2 21" xfId="2315"/>
    <cellStyle name="注释 3 2 2 16" xfId="2316"/>
    <cellStyle name="注释 3 2 2 22" xfId="2317"/>
    <cellStyle name="注释 3 2 2 17" xfId="2318"/>
    <cellStyle name="注释 3 2 2 23" xfId="2319"/>
    <cellStyle name="注释 3 2 2 18" xfId="2320"/>
    <cellStyle name="注释 3 2 2 24" xfId="2321"/>
    <cellStyle name="注释 3 2 2 19" xfId="2322"/>
    <cellStyle name="注释 3 2 2 2" xfId="2323"/>
    <cellStyle name="注释 3 2 2 30" xfId="2324"/>
    <cellStyle name="注释 3 2 2 25" xfId="2325"/>
    <cellStyle name="注释 3 2 2 3" xfId="2326"/>
    <cellStyle name="注释 3 2 2 4" xfId="2327"/>
    <cellStyle name="注释 3 2 2 5" xfId="2328"/>
    <cellStyle name="注释 3 2 2 6" xfId="2329"/>
    <cellStyle name="注释 3 2 2 7" xfId="2330"/>
    <cellStyle name="注释 3 2 2 8" xfId="2331"/>
    <cellStyle name="注释 3 2 30" xfId="2332"/>
    <cellStyle name="注释 3 2 25" xfId="2333"/>
    <cellStyle name="注释 3 2 31" xfId="2334"/>
    <cellStyle name="注释 3 2 26" xfId="2335"/>
    <cellStyle name="注释 3 2 32" xfId="2336"/>
    <cellStyle name="注释 3 2 27" xfId="2337"/>
    <cellStyle name="注释 3 2 33" xfId="2338"/>
    <cellStyle name="注释 3 2 28" xfId="2339"/>
    <cellStyle name="注释 3 2 34" xfId="2340"/>
    <cellStyle name="注释 3 2 29" xfId="2341"/>
    <cellStyle name="注释 3 2 3" xfId="2342"/>
    <cellStyle name="注释 3 2 3 10" xfId="2343"/>
    <cellStyle name="注释 3 2 3 11" xfId="2344"/>
    <cellStyle name="注释 3 2 3 12" xfId="2345"/>
    <cellStyle name="注释 3 2 3 13" xfId="2346"/>
    <cellStyle name="注释 3 2 3 14" xfId="2347"/>
    <cellStyle name="注释 3 2 3 20" xfId="2348"/>
    <cellStyle name="注释 3 2 3 15" xfId="2349"/>
    <cellStyle name="注释 3 2 3 21" xfId="2350"/>
    <cellStyle name="注释 3 2 3 16" xfId="2351"/>
    <cellStyle name="注释 3 2 3 22" xfId="2352"/>
    <cellStyle name="注释 3 2 3 17" xfId="2353"/>
    <cellStyle name="注释 3 2 3 23" xfId="2354"/>
    <cellStyle name="注释 3 2 3 18" xfId="2355"/>
    <cellStyle name="注释 3 2 3 24" xfId="2356"/>
    <cellStyle name="注释 3 2 3 19" xfId="2357"/>
    <cellStyle name="注释 3 2 3 2" xfId="2358"/>
    <cellStyle name="注释 3 2 3 30" xfId="2359"/>
    <cellStyle name="注释 3 2 3 25" xfId="2360"/>
    <cellStyle name="注释 3 2 3 31" xfId="2361"/>
    <cellStyle name="注释 3 2 3 26" xfId="2362"/>
    <cellStyle name="注释 3 2 3 32" xfId="2363"/>
    <cellStyle name="注释 3 2 3 27" xfId="2364"/>
    <cellStyle name="注释 3 2 3 33" xfId="2365"/>
    <cellStyle name="注释 3 2 3 28" xfId="2366"/>
    <cellStyle name="注释 3 2 3 34" xfId="2367"/>
    <cellStyle name="注释 3 2 3 29" xfId="2368"/>
    <cellStyle name="注释 3 2 3 3" xfId="2369"/>
    <cellStyle name="注释 3 2 3 4" xfId="2370"/>
    <cellStyle name="注释 3 2 3 5" xfId="2371"/>
    <cellStyle name="注释 3 2 3 6" xfId="2372"/>
    <cellStyle name="注释 3 2 3 7" xfId="2373"/>
    <cellStyle name="注释 3 2 3 8" xfId="2374"/>
    <cellStyle name="注释 3 2 3 9" xfId="2375"/>
    <cellStyle name="注释 3 2 35" xfId="2376"/>
    <cellStyle name="注释 3 2 36" xfId="2377"/>
    <cellStyle name="注释 3 2 37" xfId="2378"/>
    <cellStyle name="注释 3 2 4" xfId="2379"/>
    <cellStyle name="注释 3 2 4 10" xfId="2380"/>
    <cellStyle name="注释 3 2 4 11" xfId="2381"/>
    <cellStyle name="注释 3 2 5" xfId="2382"/>
    <cellStyle name="注释 3 2 6" xfId="2383"/>
    <cellStyle name="注释 3 2 7" xfId="2384"/>
    <cellStyle name="注释 3 2 8" xfId="2385"/>
    <cellStyle name="注释 3 2 9" xfId="2386"/>
    <cellStyle name="注释 3 3" xfId="2387"/>
    <cellStyle name="注释 3 3 13" xfId="2388"/>
    <cellStyle name="注释 3 3 21" xfId="2389"/>
    <cellStyle name="注释 3 3 16" xfId="2390"/>
    <cellStyle name="注释 3 3 22" xfId="2391"/>
    <cellStyle name="注释 3 3 17" xfId="2392"/>
    <cellStyle name="注释 3 3 23" xfId="2393"/>
    <cellStyle name="注释 3 3 18" xfId="2394"/>
    <cellStyle name="注释 3 3 24" xfId="2395"/>
    <cellStyle name="注释 3 3 19" xfId="2396"/>
    <cellStyle name="注释 3 3 2" xfId="2397"/>
    <cellStyle name="注释 3 3 30" xfId="2398"/>
    <cellStyle name="注释 3 3 25" xfId="2399"/>
    <cellStyle name="注释 3 3 31" xfId="2400"/>
    <cellStyle name="注释 3 3 26" xfId="2401"/>
    <cellStyle name="注释 3 3 32" xfId="2402"/>
    <cellStyle name="注释 3 3 27" xfId="2403"/>
    <cellStyle name="注释 3 3 33" xfId="2404"/>
    <cellStyle name="注释 3 3 28" xfId="2405"/>
    <cellStyle name="注释 3 3 34" xfId="2406"/>
    <cellStyle name="注释 3 3 29" xfId="2407"/>
    <cellStyle name="注释 3 3 3" xfId="2408"/>
    <cellStyle name="注释 3 3 4" xfId="2409"/>
    <cellStyle name="注释 3 3 5" xfId="2410"/>
    <cellStyle name="注释 3 3 6" xfId="2411"/>
    <cellStyle name="注释 3 3 7" xfId="2412"/>
    <cellStyle name="注释 3 3 8" xfId="2413"/>
    <cellStyle name="注释 3 3 9" xfId="241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M146"/>
  <sheetViews>
    <sheetView tabSelected="1" workbookViewId="0">
      <pane xSplit="5" ySplit="9" topLeftCell="F10" activePane="bottomRight" state="frozen"/>
      <selection/>
      <selection pane="topRight"/>
      <selection pane="bottomLeft"/>
      <selection pane="bottomRight" activeCell="A1" sqref="A1:S1"/>
    </sheetView>
  </sheetViews>
  <sheetFormatPr defaultColWidth="9" defaultRowHeight="12"/>
  <cols>
    <col min="1" max="1" width="5.5" style="9" customWidth="1"/>
    <col min="2" max="2" width="3.375" style="10" customWidth="1"/>
    <col min="3" max="3" width="3.375" style="9" customWidth="1"/>
    <col min="4" max="4" width="2.5" style="9" customWidth="1"/>
    <col min="5" max="5" width="11.125" style="9" customWidth="1"/>
    <col min="6" max="6" width="22.25" style="11" customWidth="1"/>
    <col min="7" max="7" width="17.5" style="12" customWidth="1"/>
    <col min="8" max="8" width="15.375" style="13" customWidth="1"/>
    <col min="9" max="9" width="14.625" style="13" customWidth="1"/>
    <col min="10" max="10" width="15.75" style="9" customWidth="1"/>
    <col min="11" max="18" width="13.875" style="13" customWidth="1"/>
    <col min="19" max="19" width="12.875" style="13" customWidth="1"/>
    <col min="20" max="16384" width="9" style="9"/>
  </cols>
  <sheetData>
    <row r="1" s="1" customFormat="1" ht="42" customHeight="1" spans="1:19">
      <c r="A1" s="14" t="s">
        <v>0</v>
      </c>
      <c r="B1" s="14"/>
      <c r="C1" s="14"/>
      <c r="D1" s="14"/>
      <c r="E1" s="14"/>
      <c r="F1" s="14"/>
      <c r="G1" s="14"/>
      <c r="H1" s="14"/>
      <c r="I1" s="14"/>
      <c r="J1" s="14"/>
      <c r="K1" s="14"/>
      <c r="L1" s="14"/>
      <c r="M1" s="14"/>
      <c r="N1" s="14"/>
      <c r="O1" s="14"/>
      <c r="P1" s="14"/>
      <c r="Q1" s="14"/>
      <c r="R1" s="14"/>
      <c r="S1" s="14"/>
    </row>
    <row r="2" s="2" customFormat="1" ht="22.5" spans="1:19">
      <c r="A2" s="14"/>
      <c r="B2" s="14"/>
      <c r="C2" s="14"/>
      <c r="D2" s="14"/>
      <c r="E2" s="14"/>
      <c r="F2" s="15"/>
      <c r="G2" s="15"/>
      <c r="H2" s="14"/>
      <c r="I2" s="14"/>
      <c r="J2" s="14"/>
      <c r="K2" s="14"/>
      <c r="L2" s="14"/>
      <c r="M2" s="14"/>
      <c r="N2" s="14"/>
      <c r="O2" s="14"/>
      <c r="P2" s="14"/>
      <c r="Q2" s="14"/>
      <c r="R2" s="100"/>
      <c r="S2" s="101" t="s">
        <v>1</v>
      </c>
    </row>
    <row r="3" s="1" customFormat="1" spans="1:19">
      <c r="A3" s="16" t="s">
        <v>2</v>
      </c>
      <c r="B3" s="17" t="s">
        <v>3</v>
      </c>
      <c r="C3" s="17"/>
      <c r="D3" s="17"/>
      <c r="E3" s="17"/>
      <c r="F3" s="18" t="s">
        <v>4</v>
      </c>
      <c r="G3" s="19" t="s">
        <v>5</v>
      </c>
      <c r="H3" s="20" t="s">
        <v>6</v>
      </c>
      <c r="I3" s="20" t="s">
        <v>7</v>
      </c>
      <c r="J3" s="92" t="s">
        <v>8</v>
      </c>
      <c r="K3" s="93" t="s">
        <v>9</v>
      </c>
      <c r="L3" s="93" t="s">
        <v>10</v>
      </c>
      <c r="M3" s="93" t="s">
        <v>11</v>
      </c>
      <c r="N3" s="93" t="s">
        <v>12</v>
      </c>
      <c r="O3" s="93" t="s">
        <v>13</v>
      </c>
      <c r="P3" s="93" t="s">
        <v>14</v>
      </c>
      <c r="Q3" s="93" t="s">
        <v>15</v>
      </c>
      <c r="R3" s="102" t="s">
        <v>16</v>
      </c>
      <c r="S3" s="20" t="s">
        <v>17</v>
      </c>
    </row>
    <row r="4" s="1" customFormat="1" ht="24" spans="1:19">
      <c r="A4" s="16"/>
      <c r="B4" s="17"/>
      <c r="C4" s="17"/>
      <c r="D4" s="17"/>
      <c r="E4" s="17"/>
      <c r="F4" s="18"/>
      <c r="G4" s="21"/>
      <c r="H4" s="20"/>
      <c r="I4" s="20" t="s">
        <v>18</v>
      </c>
      <c r="J4" s="94"/>
      <c r="K4" s="93"/>
      <c r="L4" s="93"/>
      <c r="M4" s="93"/>
      <c r="N4" s="93"/>
      <c r="O4" s="93"/>
      <c r="P4" s="93"/>
      <c r="Q4" s="93"/>
      <c r="R4" s="103"/>
      <c r="S4" s="20"/>
    </row>
    <row r="5" s="3" customFormat="1" ht="26.1" customHeight="1" spans="1:19">
      <c r="A5" s="22" t="s">
        <v>19</v>
      </c>
      <c r="B5" s="22"/>
      <c r="C5" s="22"/>
      <c r="D5" s="22"/>
      <c r="E5" s="22"/>
      <c r="F5" s="23"/>
      <c r="G5" s="23"/>
      <c r="H5" s="24"/>
      <c r="I5" s="24"/>
      <c r="J5" s="24"/>
      <c r="K5" s="24"/>
      <c r="L5" s="24"/>
      <c r="M5" s="24"/>
      <c r="N5" s="24"/>
      <c r="O5" s="24"/>
      <c r="P5" s="24"/>
      <c r="Q5" s="24"/>
      <c r="R5" s="24"/>
      <c r="S5" s="24"/>
    </row>
    <row r="6" s="3" customFormat="1" ht="26.1" customHeight="1" spans="1:19">
      <c r="A6" s="22" t="s">
        <v>20</v>
      </c>
      <c r="B6" s="22"/>
      <c r="C6" s="22"/>
      <c r="D6" s="22"/>
      <c r="E6" s="22"/>
      <c r="F6" s="23"/>
      <c r="G6" s="23"/>
      <c r="H6" s="24">
        <f>H8+H107+H137+H142</f>
        <v>69254.65</v>
      </c>
      <c r="I6" s="24"/>
      <c r="J6" s="24">
        <f>J8+J107+J137+J142</f>
        <v>69254.65</v>
      </c>
      <c r="K6" s="24">
        <f t="shared" ref="K6:R6" si="0">K8+K107+K137+K142</f>
        <v>10180.69</v>
      </c>
      <c r="L6" s="24">
        <f t="shared" si="0"/>
        <v>5841.51</v>
      </c>
      <c r="M6" s="24">
        <f t="shared" si="0"/>
        <v>5855.66</v>
      </c>
      <c r="N6" s="24">
        <f t="shared" si="0"/>
        <v>8412.88</v>
      </c>
      <c r="O6" s="24">
        <f t="shared" si="0"/>
        <v>11051.75</v>
      </c>
      <c r="P6" s="24">
        <f t="shared" si="0"/>
        <v>6417.83</v>
      </c>
      <c r="Q6" s="24">
        <f t="shared" si="0"/>
        <v>5931.25</v>
      </c>
      <c r="R6" s="24">
        <f t="shared" si="0"/>
        <v>15563.08</v>
      </c>
      <c r="S6" s="24"/>
    </row>
    <row r="7" s="3" customFormat="1" ht="26.1" customHeight="1" spans="1:19">
      <c r="A7" s="22" t="s">
        <v>18</v>
      </c>
      <c r="B7" s="22"/>
      <c r="C7" s="22"/>
      <c r="D7" s="22"/>
      <c r="E7" s="22"/>
      <c r="F7" s="23"/>
      <c r="G7" s="23"/>
      <c r="H7" s="24">
        <f>H9+H108+H138+H143</f>
        <v>34416.67</v>
      </c>
      <c r="I7" s="24">
        <f>I9+I108+I138+I143</f>
        <v>36376.67</v>
      </c>
      <c r="J7" s="24">
        <f t="shared" ref="J7:R7" si="1">J9+J108+J138+J143</f>
        <v>34416.67</v>
      </c>
      <c r="K7" s="24">
        <f t="shared" si="1"/>
        <v>7512.84</v>
      </c>
      <c r="L7" s="24">
        <f t="shared" si="1"/>
        <v>3717.21</v>
      </c>
      <c r="M7" s="24">
        <f t="shared" si="1"/>
        <v>3000.05</v>
      </c>
      <c r="N7" s="24">
        <f t="shared" si="1"/>
        <v>4868.53</v>
      </c>
      <c r="O7" s="24">
        <f t="shared" si="1"/>
        <v>5610.55</v>
      </c>
      <c r="P7" s="24">
        <f t="shared" si="1"/>
        <v>2643.99</v>
      </c>
      <c r="Q7" s="24">
        <f t="shared" si="1"/>
        <v>3829.13</v>
      </c>
      <c r="R7" s="24">
        <f t="shared" si="1"/>
        <v>3234.37</v>
      </c>
      <c r="S7" s="104"/>
    </row>
    <row r="8" s="3" customFormat="1" ht="26.1" customHeight="1" spans="1:19">
      <c r="A8" s="25" t="s">
        <v>21</v>
      </c>
      <c r="B8" s="25"/>
      <c r="C8" s="25"/>
      <c r="D8" s="25"/>
      <c r="E8" s="25"/>
      <c r="F8" s="23"/>
      <c r="G8" s="23"/>
      <c r="H8" s="26">
        <f>H10+H21+H38+H45+H47+H51+H57+H59+H61+H63+H68+H70+H74+H84</f>
        <v>54667.53</v>
      </c>
      <c r="I8" s="24">
        <v>88408.01</v>
      </c>
      <c r="J8" s="26">
        <f t="shared" ref="J8:R8" si="2">J10+J21+J38+J45+J47+J51+J57+J59+J61+J63+J68+J70+J74+J84</f>
        <v>54667.53</v>
      </c>
      <c r="K8" s="26">
        <f t="shared" si="2"/>
        <v>8083.09</v>
      </c>
      <c r="L8" s="26">
        <f t="shared" si="2"/>
        <v>4463.91</v>
      </c>
      <c r="M8" s="26">
        <f t="shared" si="2"/>
        <v>4351.5</v>
      </c>
      <c r="N8" s="26">
        <f t="shared" si="2"/>
        <v>5882.08</v>
      </c>
      <c r="O8" s="26">
        <f t="shared" si="2"/>
        <v>8607.75</v>
      </c>
      <c r="P8" s="26">
        <f t="shared" si="2"/>
        <v>3630.99</v>
      </c>
      <c r="Q8" s="26">
        <f t="shared" si="2"/>
        <v>4185.13</v>
      </c>
      <c r="R8" s="26">
        <f t="shared" si="2"/>
        <v>15463.08</v>
      </c>
      <c r="S8" s="24"/>
    </row>
    <row r="9" s="3" customFormat="1" ht="26.1" customHeight="1" spans="1:19">
      <c r="A9" s="25" t="s">
        <v>22</v>
      </c>
      <c r="B9" s="25"/>
      <c r="C9" s="25"/>
      <c r="D9" s="25"/>
      <c r="E9" s="25"/>
      <c r="F9" s="23"/>
      <c r="G9" s="23"/>
      <c r="H9" s="24">
        <f>H10+H46+H58+H78</f>
        <v>34416.67</v>
      </c>
      <c r="I9" s="24">
        <f>I10+I40+I56+I74</f>
        <v>36376.67</v>
      </c>
      <c r="J9" s="24">
        <f t="shared" ref="J9:R9" si="3">J10+J46+J58+J78</f>
        <v>34416.67</v>
      </c>
      <c r="K9" s="24">
        <f t="shared" si="3"/>
        <v>7512.84</v>
      </c>
      <c r="L9" s="24">
        <f t="shared" si="3"/>
        <v>3717.21</v>
      </c>
      <c r="M9" s="24">
        <f t="shared" si="3"/>
        <v>3000.05</v>
      </c>
      <c r="N9" s="24">
        <f t="shared" si="3"/>
        <v>4868.53</v>
      </c>
      <c r="O9" s="24">
        <f t="shared" si="3"/>
        <v>5610.55</v>
      </c>
      <c r="P9" s="24">
        <f t="shared" si="3"/>
        <v>2643.99</v>
      </c>
      <c r="Q9" s="24">
        <f t="shared" si="3"/>
        <v>3829.13</v>
      </c>
      <c r="R9" s="24">
        <f t="shared" si="3"/>
        <v>3234.37</v>
      </c>
      <c r="S9" s="24"/>
    </row>
    <row r="10" s="4" customFormat="1" ht="26.1" customHeight="1" spans="1:19">
      <c r="A10" s="27">
        <v>1</v>
      </c>
      <c r="B10" s="28" t="s">
        <v>23</v>
      </c>
      <c r="C10" s="28"/>
      <c r="D10" s="28"/>
      <c r="E10" s="28"/>
      <c r="F10" s="29"/>
      <c r="G10" s="29"/>
      <c r="H10" s="30">
        <f>J10</f>
        <v>34016.67</v>
      </c>
      <c r="I10" s="30">
        <f>J10</f>
        <v>34016.67</v>
      </c>
      <c r="J10" s="30">
        <f>K10+L10+M10+N10+O10+P10+Q10+R10</f>
        <v>34016.67</v>
      </c>
      <c r="K10" s="30">
        <f>K11+K12+K13+K14+K15+K16+K17+K18</f>
        <v>7474.6</v>
      </c>
      <c r="L10" s="30">
        <f t="shared" ref="L10:R10" si="4">L11+L12+L13+L14+L15+L16+L17+L18</f>
        <v>3677.51</v>
      </c>
      <c r="M10" s="30">
        <f t="shared" si="4"/>
        <v>2967.4</v>
      </c>
      <c r="N10" s="30">
        <f t="shared" si="4"/>
        <v>4793.53</v>
      </c>
      <c r="O10" s="30">
        <f t="shared" si="4"/>
        <v>5552.02</v>
      </c>
      <c r="P10" s="30">
        <f t="shared" si="4"/>
        <v>2530.75</v>
      </c>
      <c r="Q10" s="30">
        <f t="shared" si="4"/>
        <v>3786.49</v>
      </c>
      <c r="R10" s="30">
        <f t="shared" si="4"/>
        <v>3234.37</v>
      </c>
      <c r="S10" s="105"/>
    </row>
    <row r="11" s="5" customFormat="1" ht="26.1" customHeight="1" spans="1:19">
      <c r="A11" s="31"/>
      <c r="B11" s="32" t="s">
        <v>24</v>
      </c>
      <c r="C11" s="33"/>
      <c r="D11" s="33"/>
      <c r="E11" s="34"/>
      <c r="F11" s="35"/>
      <c r="G11" s="35"/>
      <c r="H11" s="30"/>
      <c r="I11" s="30"/>
      <c r="J11" s="30"/>
      <c r="K11" s="95"/>
      <c r="L11" s="95"/>
      <c r="M11" s="95"/>
      <c r="N11" s="95"/>
      <c r="O11" s="95"/>
      <c r="P11" s="95"/>
      <c r="Q11" s="95"/>
      <c r="R11" s="95"/>
      <c r="S11" s="95"/>
    </row>
    <row r="12" s="5" customFormat="1" ht="26.1" customHeight="1" spans="1:19">
      <c r="A12" s="31"/>
      <c r="B12" s="36"/>
      <c r="C12" s="37"/>
      <c r="D12" s="37"/>
      <c r="E12" s="38"/>
      <c r="F12" s="35" t="s">
        <v>25</v>
      </c>
      <c r="G12" s="35" t="s">
        <v>26</v>
      </c>
      <c r="H12" s="30">
        <f t="shared" ref="H12:H73" si="5">J12</f>
        <v>26864</v>
      </c>
      <c r="I12" s="30">
        <f t="shared" ref="I12:I18" si="6">J12</f>
        <v>26864</v>
      </c>
      <c r="J12" s="30">
        <f t="shared" ref="J12:J73" si="7">K12+L12+M12+N12+O12+P12+Q12+R12</f>
        <v>26864</v>
      </c>
      <c r="K12" s="95">
        <v>6829.62</v>
      </c>
      <c r="L12" s="95">
        <v>2634.63</v>
      </c>
      <c r="M12" s="95">
        <v>2079.57</v>
      </c>
      <c r="N12" s="95">
        <v>4123.04</v>
      </c>
      <c r="O12" s="95">
        <v>5069.66</v>
      </c>
      <c r="P12" s="95">
        <v>1515.03</v>
      </c>
      <c r="Q12" s="95">
        <v>2477.08</v>
      </c>
      <c r="R12" s="95">
        <v>2135.37</v>
      </c>
      <c r="S12" s="95"/>
    </row>
    <row r="13" s="5" customFormat="1" ht="26.1" customHeight="1" spans="1:19">
      <c r="A13" s="31"/>
      <c r="B13" s="32" t="s">
        <v>27</v>
      </c>
      <c r="C13" s="33"/>
      <c r="D13" s="33"/>
      <c r="E13" s="34"/>
      <c r="F13" s="35"/>
      <c r="G13" s="35"/>
      <c r="H13" s="30"/>
      <c r="I13" s="30"/>
      <c r="J13" s="30"/>
      <c r="K13" s="95"/>
      <c r="L13" s="95"/>
      <c r="M13" s="95"/>
      <c r="N13" s="95"/>
      <c r="O13" s="95"/>
      <c r="P13" s="95"/>
      <c r="Q13" s="95"/>
      <c r="R13" s="95"/>
      <c r="S13" s="95"/>
    </row>
    <row r="14" s="5" customFormat="1" ht="26.1" customHeight="1" spans="1:19">
      <c r="A14" s="31"/>
      <c r="B14" s="36"/>
      <c r="C14" s="37"/>
      <c r="D14" s="37"/>
      <c r="E14" s="38"/>
      <c r="F14" s="35" t="s">
        <v>25</v>
      </c>
      <c r="G14" s="35" t="s">
        <v>26</v>
      </c>
      <c r="H14" s="30">
        <f t="shared" si="5"/>
        <v>5673.67</v>
      </c>
      <c r="I14" s="30">
        <f t="shared" si="6"/>
        <v>5673.67</v>
      </c>
      <c r="J14" s="30">
        <f t="shared" si="7"/>
        <v>5673.67</v>
      </c>
      <c r="K14" s="95">
        <v>644.98</v>
      </c>
      <c r="L14" s="95">
        <v>1042.88</v>
      </c>
      <c r="M14" s="95">
        <v>887.83</v>
      </c>
      <c r="N14" s="95">
        <v>490.49</v>
      </c>
      <c r="O14" s="95">
        <v>482.36</v>
      </c>
      <c r="P14" s="95">
        <v>1015.72</v>
      </c>
      <c r="Q14" s="95">
        <v>1109.41</v>
      </c>
      <c r="R14" s="95"/>
      <c r="S14" s="95"/>
    </row>
    <row r="15" s="5" customFormat="1" ht="26.1" customHeight="1" spans="1:19">
      <c r="A15" s="31"/>
      <c r="B15" s="32" t="s">
        <v>28</v>
      </c>
      <c r="C15" s="33"/>
      <c r="D15" s="33"/>
      <c r="E15" s="34"/>
      <c r="F15" s="35"/>
      <c r="G15" s="35"/>
      <c r="H15" s="30"/>
      <c r="I15" s="30"/>
      <c r="J15" s="30"/>
      <c r="K15" s="95"/>
      <c r="L15" s="95"/>
      <c r="M15" s="95"/>
      <c r="N15" s="95"/>
      <c r="O15" s="95"/>
      <c r="P15" s="95"/>
      <c r="Q15" s="95"/>
      <c r="R15" s="95"/>
      <c r="S15" s="95"/>
    </row>
    <row r="16" s="5" customFormat="1" ht="26.1" customHeight="1" spans="1:19">
      <c r="A16" s="31"/>
      <c r="B16" s="36"/>
      <c r="C16" s="37"/>
      <c r="D16" s="37"/>
      <c r="E16" s="38"/>
      <c r="F16" s="35" t="s">
        <v>25</v>
      </c>
      <c r="G16" s="35" t="s">
        <v>26</v>
      </c>
      <c r="H16" s="30">
        <f t="shared" si="5"/>
        <v>380</v>
      </c>
      <c r="I16" s="30">
        <f t="shared" si="6"/>
        <v>380</v>
      </c>
      <c r="J16" s="30">
        <f t="shared" si="7"/>
        <v>380</v>
      </c>
      <c r="K16" s="95"/>
      <c r="L16" s="95"/>
      <c r="M16" s="95"/>
      <c r="N16" s="95">
        <v>180</v>
      </c>
      <c r="O16" s="95"/>
      <c r="P16" s="95"/>
      <c r="Q16" s="95">
        <v>200</v>
      </c>
      <c r="R16" s="95"/>
      <c r="S16" s="95"/>
    </row>
    <row r="17" s="5" customFormat="1" ht="26.1" customHeight="1" spans="1:19">
      <c r="A17" s="31"/>
      <c r="B17" s="32" t="s">
        <v>29</v>
      </c>
      <c r="C17" s="33"/>
      <c r="D17" s="33"/>
      <c r="E17" s="34"/>
      <c r="F17" s="39"/>
      <c r="G17" s="39"/>
      <c r="H17" s="30"/>
      <c r="I17" s="30"/>
      <c r="J17" s="30"/>
      <c r="K17" s="95"/>
      <c r="L17" s="95"/>
      <c r="M17" s="95"/>
      <c r="N17" s="95"/>
      <c r="O17" s="95"/>
      <c r="P17" s="95"/>
      <c r="Q17" s="95"/>
      <c r="R17" s="95"/>
      <c r="S17" s="95"/>
    </row>
    <row r="18" s="5" customFormat="1" ht="26.1" customHeight="1" spans="1:19">
      <c r="A18" s="31"/>
      <c r="B18" s="36"/>
      <c r="C18" s="37"/>
      <c r="D18" s="37"/>
      <c r="E18" s="38"/>
      <c r="F18" s="39" t="s">
        <v>30</v>
      </c>
      <c r="G18" s="39" t="s">
        <v>31</v>
      </c>
      <c r="H18" s="30">
        <f t="shared" si="5"/>
        <v>1099</v>
      </c>
      <c r="I18" s="30">
        <f t="shared" si="6"/>
        <v>1099</v>
      </c>
      <c r="J18" s="30">
        <f t="shared" si="7"/>
        <v>1099</v>
      </c>
      <c r="K18" s="95"/>
      <c r="L18" s="95"/>
      <c r="M18" s="95"/>
      <c r="N18" s="95"/>
      <c r="O18" s="95"/>
      <c r="P18" s="95"/>
      <c r="Q18" s="95"/>
      <c r="R18" s="95">
        <v>1099</v>
      </c>
      <c r="S18" s="95"/>
    </row>
    <row r="19" s="5" customFormat="1" ht="26.1" customHeight="1" spans="1:19">
      <c r="A19" s="31"/>
      <c r="B19" s="32" t="s">
        <v>32</v>
      </c>
      <c r="C19" s="33"/>
      <c r="D19" s="33"/>
      <c r="E19" s="34"/>
      <c r="F19" s="39"/>
      <c r="G19" s="39"/>
      <c r="H19" s="30">
        <f t="shared" si="5"/>
        <v>0</v>
      </c>
      <c r="I19" s="96"/>
      <c r="J19" s="30">
        <f t="shared" si="7"/>
        <v>0</v>
      </c>
      <c r="K19" s="95"/>
      <c r="L19" s="95"/>
      <c r="M19" s="95"/>
      <c r="N19" s="95"/>
      <c r="O19" s="95"/>
      <c r="P19" s="95"/>
      <c r="Q19" s="95"/>
      <c r="R19" s="95"/>
      <c r="S19" s="95"/>
    </row>
    <row r="20" s="5" customFormat="1" ht="26.1" customHeight="1" spans="1:19">
      <c r="A20" s="40"/>
      <c r="B20" s="36"/>
      <c r="C20" s="37"/>
      <c r="D20" s="37"/>
      <c r="E20" s="38"/>
      <c r="F20" s="41"/>
      <c r="G20" s="41"/>
      <c r="H20" s="30">
        <f t="shared" si="5"/>
        <v>0</v>
      </c>
      <c r="I20" s="96"/>
      <c r="J20" s="30">
        <f t="shared" si="7"/>
        <v>0</v>
      </c>
      <c r="K20" s="95"/>
      <c r="L20" s="95"/>
      <c r="M20" s="95"/>
      <c r="N20" s="95"/>
      <c r="O20" s="95"/>
      <c r="P20" s="95"/>
      <c r="Q20" s="95"/>
      <c r="R20" s="95"/>
      <c r="S20" s="95"/>
    </row>
    <row r="21" s="4" customFormat="1" ht="26.1" customHeight="1" spans="1:19">
      <c r="A21" s="42">
        <v>2</v>
      </c>
      <c r="B21" s="43" t="s">
        <v>33</v>
      </c>
      <c r="C21" s="44"/>
      <c r="D21" s="44"/>
      <c r="E21" s="45"/>
      <c r="F21" s="46"/>
      <c r="G21" s="46"/>
      <c r="H21" s="30">
        <f t="shared" si="5"/>
        <v>750</v>
      </c>
      <c r="I21" s="97"/>
      <c r="J21" s="30">
        <f t="shared" si="7"/>
        <v>750</v>
      </c>
      <c r="K21" s="30">
        <f>K22+K23</f>
        <v>52</v>
      </c>
      <c r="L21" s="30">
        <f t="shared" ref="L21:R21" si="8">L22+L23</f>
        <v>52</v>
      </c>
      <c r="M21" s="30">
        <f t="shared" si="8"/>
        <v>40</v>
      </c>
      <c r="N21" s="30">
        <f t="shared" si="8"/>
        <v>79</v>
      </c>
      <c r="O21" s="30">
        <f t="shared" si="8"/>
        <v>71</v>
      </c>
      <c r="P21" s="30">
        <f t="shared" si="8"/>
        <v>67</v>
      </c>
      <c r="Q21" s="30">
        <f t="shared" si="8"/>
        <v>39</v>
      </c>
      <c r="R21" s="30">
        <f t="shared" si="8"/>
        <v>350</v>
      </c>
      <c r="S21" s="30"/>
    </row>
    <row r="22" s="5" customFormat="1" ht="26.1" customHeight="1" spans="1:19">
      <c r="A22" s="47"/>
      <c r="B22" s="48"/>
      <c r="C22" s="49"/>
      <c r="D22" s="49"/>
      <c r="E22" s="50"/>
      <c r="F22" s="35"/>
      <c r="G22" s="35"/>
      <c r="H22" s="30"/>
      <c r="I22" s="96"/>
      <c r="J22" s="30"/>
      <c r="K22" s="98"/>
      <c r="L22" s="98"/>
      <c r="M22" s="98"/>
      <c r="N22" s="98"/>
      <c r="O22" s="98"/>
      <c r="P22" s="98"/>
      <c r="Q22" s="98"/>
      <c r="R22" s="98"/>
      <c r="S22" s="95"/>
    </row>
    <row r="23" s="5" customFormat="1" ht="26.1" customHeight="1" spans="1:19">
      <c r="A23" s="47"/>
      <c r="B23" s="51"/>
      <c r="C23" s="52"/>
      <c r="D23" s="52"/>
      <c r="E23" s="53"/>
      <c r="F23" s="35" t="s">
        <v>34</v>
      </c>
      <c r="G23" s="35" t="s">
        <v>35</v>
      </c>
      <c r="H23" s="30">
        <f t="shared" si="5"/>
        <v>750</v>
      </c>
      <c r="I23" s="96"/>
      <c r="J23" s="30">
        <f t="shared" si="7"/>
        <v>750</v>
      </c>
      <c r="K23" s="98">
        <v>52</v>
      </c>
      <c r="L23" s="98">
        <v>52</v>
      </c>
      <c r="M23" s="98">
        <v>40</v>
      </c>
      <c r="N23" s="98">
        <v>79</v>
      </c>
      <c r="O23" s="98">
        <v>71</v>
      </c>
      <c r="P23" s="98">
        <v>67</v>
      </c>
      <c r="Q23" s="98">
        <v>39</v>
      </c>
      <c r="R23" s="98">
        <v>350</v>
      </c>
      <c r="S23" s="95"/>
    </row>
    <row r="24" s="5" customFormat="1" ht="26.1" customHeight="1" spans="1:19">
      <c r="A24" s="54"/>
      <c r="B24" s="55" t="s">
        <v>36</v>
      </c>
      <c r="C24" s="56"/>
      <c r="D24" s="56"/>
      <c r="E24" s="57"/>
      <c r="F24" s="41"/>
      <c r="G24" s="41"/>
      <c r="H24" s="30">
        <f t="shared" si="5"/>
        <v>0</v>
      </c>
      <c r="I24" s="96"/>
      <c r="J24" s="30">
        <f t="shared" si="7"/>
        <v>0</v>
      </c>
      <c r="K24" s="95"/>
      <c r="L24" s="95"/>
      <c r="M24" s="95"/>
      <c r="N24" s="95"/>
      <c r="O24" s="95"/>
      <c r="P24" s="95"/>
      <c r="Q24" s="95"/>
      <c r="R24" s="95"/>
      <c r="S24" s="95"/>
    </row>
    <row r="25" s="4" customFormat="1" ht="26.1" customHeight="1" spans="1:19">
      <c r="A25" s="47"/>
      <c r="B25" s="58"/>
      <c r="C25" s="59"/>
      <c r="D25" s="59"/>
      <c r="E25" s="60"/>
      <c r="F25" s="46"/>
      <c r="G25" s="46"/>
      <c r="H25" s="30">
        <f t="shared" si="5"/>
        <v>5829.76</v>
      </c>
      <c r="I25" s="97"/>
      <c r="J25" s="30">
        <f t="shared" si="7"/>
        <v>5829.76</v>
      </c>
      <c r="K25" s="30">
        <f>K26+K27</f>
        <v>460.17</v>
      </c>
      <c r="L25" s="30">
        <f t="shared" ref="L25:R25" si="9">L26+L27</f>
        <v>240.66</v>
      </c>
      <c r="M25" s="30">
        <f t="shared" si="9"/>
        <v>1076.06</v>
      </c>
      <c r="N25" s="30">
        <f t="shared" si="9"/>
        <v>3215.27</v>
      </c>
      <c r="O25" s="30">
        <f t="shared" si="9"/>
        <v>394.65</v>
      </c>
      <c r="P25" s="30">
        <f t="shared" si="9"/>
        <v>64.57</v>
      </c>
      <c r="Q25" s="30">
        <f t="shared" si="9"/>
        <v>323.77</v>
      </c>
      <c r="R25" s="30">
        <f t="shared" si="9"/>
        <v>54.61</v>
      </c>
      <c r="S25" s="30"/>
    </row>
    <row r="26" s="5" customFormat="1" ht="26.1" customHeight="1" spans="1:19">
      <c r="A26" s="47"/>
      <c r="B26" s="61" t="s">
        <v>37</v>
      </c>
      <c r="C26" s="43" t="s">
        <v>38</v>
      </c>
      <c r="D26" s="44"/>
      <c r="E26" s="45"/>
      <c r="F26" s="62"/>
      <c r="G26" s="62"/>
      <c r="H26" s="30"/>
      <c r="I26" s="96"/>
      <c r="J26" s="30"/>
      <c r="K26" s="95"/>
      <c r="L26" s="95"/>
      <c r="M26" s="95"/>
      <c r="N26" s="95"/>
      <c r="O26" s="95"/>
      <c r="P26" s="95"/>
      <c r="Q26" s="95"/>
      <c r="R26" s="95"/>
      <c r="S26" s="95"/>
    </row>
    <row r="27" s="5" customFormat="1" ht="70.5" customHeight="1" spans="1:19">
      <c r="A27" s="47"/>
      <c r="B27" s="63"/>
      <c r="C27" s="51"/>
      <c r="D27" s="52"/>
      <c r="E27" s="53"/>
      <c r="F27" s="62" t="s">
        <v>39</v>
      </c>
      <c r="G27" s="62" t="s">
        <v>40</v>
      </c>
      <c r="H27" s="30">
        <f t="shared" si="5"/>
        <v>5829.76</v>
      </c>
      <c r="I27" s="96"/>
      <c r="J27" s="30">
        <f t="shared" si="7"/>
        <v>5829.76</v>
      </c>
      <c r="K27" s="95">
        <f>400+33.92+18+8.25</f>
        <v>460.17</v>
      </c>
      <c r="L27" s="95">
        <f>120+45.96+74.7</f>
        <v>240.66</v>
      </c>
      <c r="M27" s="95">
        <f>50+15.61+1010.45</f>
        <v>1076.06</v>
      </c>
      <c r="N27" s="95">
        <f>100+43.72+3000+71.55</f>
        <v>3215.27</v>
      </c>
      <c r="O27" s="95">
        <f>81.45+313.2</f>
        <v>394.65</v>
      </c>
      <c r="P27" s="95">
        <v>64.57</v>
      </c>
      <c r="Q27" s="95">
        <f>23.77+300</f>
        <v>323.77</v>
      </c>
      <c r="R27" s="95">
        <v>54.61</v>
      </c>
      <c r="S27" s="95"/>
    </row>
    <row r="28" s="5" customFormat="1" ht="26.1" customHeight="1" spans="1:19">
      <c r="A28" s="47"/>
      <c r="B28" s="63"/>
      <c r="C28" s="51"/>
      <c r="D28" s="44" t="s">
        <v>41</v>
      </c>
      <c r="E28" s="45"/>
      <c r="F28" s="62"/>
      <c r="G28" s="62"/>
      <c r="H28" s="30"/>
      <c r="I28" s="96"/>
      <c r="J28" s="30"/>
      <c r="K28" s="95"/>
      <c r="L28" s="95"/>
      <c r="M28" s="95"/>
      <c r="N28" s="95"/>
      <c r="O28" s="95"/>
      <c r="P28" s="95"/>
      <c r="Q28" s="95"/>
      <c r="R28" s="95"/>
      <c r="S28" s="95"/>
    </row>
    <row r="29" s="5" customFormat="1" ht="26.1" customHeight="1" spans="1:19">
      <c r="A29" s="47"/>
      <c r="B29" s="63"/>
      <c r="C29" s="64" t="s">
        <v>42</v>
      </c>
      <c r="D29" s="52"/>
      <c r="E29" s="53"/>
      <c r="F29" s="62" t="s">
        <v>39</v>
      </c>
      <c r="G29" s="62" t="s">
        <v>43</v>
      </c>
      <c r="H29" s="30">
        <f t="shared" si="5"/>
        <v>309</v>
      </c>
      <c r="I29" s="96"/>
      <c r="J29" s="30">
        <f t="shared" si="7"/>
        <v>309</v>
      </c>
      <c r="K29" s="95">
        <v>33.92</v>
      </c>
      <c r="L29" s="95">
        <v>45.96</v>
      </c>
      <c r="M29" s="95">
        <v>15.61</v>
      </c>
      <c r="N29" s="95">
        <v>43.72</v>
      </c>
      <c r="O29" s="95">
        <v>81.45</v>
      </c>
      <c r="P29" s="98">
        <v>64.57</v>
      </c>
      <c r="Q29" s="98">
        <v>23.77</v>
      </c>
      <c r="R29" s="95"/>
      <c r="S29" s="95"/>
    </row>
    <row r="30" s="5" customFormat="1" ht="26.1" customHeight="1" spans="1:19">
      <c r="A30" s="47"/>
      <c r="B30" s="63"/>
      <c r="C30" s="64"/>
      <c r="D30" s="43" t="s">
        <v>44</v>
      </c>
      <c r="E30" s="45"/>
      <c r="F30" s="62"/>
      <c r="G30" s="62"/>
      <c r="H30" s="30"/>
      <c r="I30" s="96"/>
      <c r="J30" s="30"/>
      <c r="K30" s="95"/>
      <c r="L30" s="95"/>
      <c r="M30" s="95"/>
      <c r="N30" s="95"/>
      <c r="O30" s="95"/>
      <c r="P30" s="95"/>
      <c r="Q30" s="95"/>
      <c r="R30" s="95"/>
      <c r="S30" s="95"/>
    </row>
    <row r="31" s="5" customFormat="1" ht="26.1" customHeight="1" spans="1:19">
      <c r="A31" s="47"/>
      <c r="B31" s="63"/>
      <c r="C31" s="64"/>
      <c r="D31" s="51"/>
      <c r="E31" s="53"/>
      <c r="F31" s="62" t="s">
        <v>39</v>
      </c>
      <c r="G31" s="62" t="s">
        <v>45</v>
      </c>
      <c r="H31" s="30">
        <f t="shared" si="5"/>
        <v>670</v>
      </c>
      <c r="I31" s="96"/>
      <c r="J31" s="30">
        <f t="shared" si="7"/>
        <v>670</v>
      </c>
      <c r="K31" s="95">
        <v>400</v>
      </c>
      <c r="L31" s="95">
        <v>120</v>
      </c>
      <c r="M31" s="95">
        <v>50</v>
      </c>
      <c r="N31" s="95">
        <v>100</v>
      </c>
      <c r="O31" s="95"/>
      <c r="P31" s="95"/>
      <c r="Q31" s="95"/>
      <c r="R31" s="95"/>
      <c r="S31" s="95"/>
    </row>
    <row r="32" s="5" customFormat="1" ht="26.1" customHeight="1" spans="1:19">
      <c r="A32" s="47"/>
      <c r="B32" s="63"/>
      <c r="C32" s="64"/>
      <c r="D32" s="65" t="s">
        <v>46</v>
      </c>
      <c r="E32" s="65"/>
      <c r="F32" s="41"/>
      <c r="G32" s="41"/>
      <c r="H32" s="30">
        <f t="shared" si="5"/>
        <v>0</v>
      </c>
      <c r="I32" s="96"/>
      <c r="J32" s="30">
        <f t="shared" si="7"/>
        <v>0</v>
      </c>
      <c r="K32" s="95"/>
      <c r="L32" s="95"/>
      <c r="M32" s="95"/>
      <c r="N32" s="95"/>
      <c r="O32" s="95"/>
      <c r="P32" s="95"/>
      <c r="Q32" s="95"/>
      <c r="R32" s="95"/>
      <c r="S32" s="95"/>
    </row>
    <row r="33" s="5" customFormat="1" ht="26.1" customHeight="1" spans="1:19">
      <c r="A33" s="47"/>
      <c r="B33" s="63"/>
      <c r="C33" s="64"/>
      <c r="D33" s="65" t="s">
        <v>47</v>
      </c>
      <c r="E33" s="65"/>
      <c r="F33" s="41"/>
      <c r="G33" s="41"/>
      <c r="H33" s="30">
        <f t="shared" si="5"/>
        <v>0</v>
      </c>
      <c r="I33" s="96"/>
      <c r="J33" s="30">
        <f t="shared" si="7"/>
        <v>0</v>
      </c>
      <c r="K33" s="95"/>
      <c r="L33" s="95"/>
      <c r="M33" s="95"/>
      <c r="N33" s="95"/>
      <c r="O33" s="95"/>
      <c r="P33" s="95"/>
      <c r="Q33" s="95"/>
      <c r="R33" s="95"/>
      <c r="S33" s="95"/>
    </row>
    <row r="34" s="5" customFormat="1" ht="26.1" customHeight="1" spans="1:19">
      <c r="A34" s="47"/>
      <c r="B34" s="63"/>
      <c r="C34" s="64"/>
      <c r="D34" s="65" t="s">
        <v>48</v>
      </c>
      <c r="E34" s="65"/>
      <c r="F34" s="41"/>
      <c r="G34" s="41"/>
      <c r="H34" s="30">
        <f t="shared" si="5"/>
        <v>0</v>
      </c>
      <c r="I34" s="96"/>
      <c r="J34" s="30">
        <f t="shared" si="7"/>
        <v>0</v>
      </c>
      <c r="K34" s="95"/>
      <c r="L34" s="95"/>
      <c r="M34" s="95"/>
      <c r="N34" s="95"/>
      <c r="O34" s="95"/>
      <c r="P34" s="95"/>
      <c r="Q34" s="95"/>
      <c r="R34" s="95"/>
      <c r="S34" s="95"/>
    </row>
    <row r="35" s="5" customFormat="1" ht="26.1" customHeight="1" spans="1:19">
      <c r="A35" s="47"/>
      <c r="B35" s="63"/>
      <c r="C35" s="64"/>
      <c r="D35" s="55" t="s">
        <v>49</v>
      </c>
      <c r="E35" s="57"/>
      <c r="F35" s="62"/>
      <c r="G35" s="62"/>
      <c r="H35" s="30">
        <f t="shared" si="5"/>
        <v>0</v>
      </c>
      <c r="I35" s="96"/>
      <c r="J35" s="30">
        <f t="shared" si="7"/>
        <v>0</v>
      </c>
      <c r="K35" s="95"/>
      <c r="L35" s="95"/>
      <c r="M35" s="95"/>
      <c r="N35" s="95"/>
      <c r="O35" s="95"/>
      <c r="P35" s="95"/>
      <c r="Q35" s="95"/>
      <c r="R35" s="95"/>
      <c r="S35" s="95"/>
    </row>
    <row r="36" s="5" customFormat="1" ht="26.1" customHeight="1" spans="1:19">
      <c r="A36" s="47"/>
      <c r="B36" s="63"/>
      <c r="C36" s="64"/>
      <c r="D36" s="55" t="s">
        <v>50</v>
      </c>
      <c r="E36" s="57"/>
      <c r="F36" s="62" t="s">
        <v>39</v>
      </c>
      <c r="G36" s="62" t="s">
        <v>51</v>
      </c>
      <c r="H36" s="30">
        <f t="shared" si="5"/>
        <v>3000</v>
      </c>
      <c r="I36" s="96"/>
      <c r="J36" s="30">
        <f t="shared" si="7"/>
        <v>3000</v>
      </c>
      <c r="K36" s="95"/>
      <c r="L36" s="95"/>
      <c r="M36" s="95"/>
      <c r="N36" s="95">
        <v>3000</v>
      </c>
      <c r="O36" s="95"/>
      <c r="P36" s="95"/>
      <c r="Q36" s="95"/>
      <c r="R36" s="95"/>
      <c r="S36" s="95"/>
    </row>
    <row r="37" s="5" customFormat="1" ht="26.1" customHeight="1" spans="1:19">
      <c r="A37" s="47"/>
      <c r="B37" s="63"/>
      <c r="C37" s="64"/>
      <c r="D37" s="65" t="s">
        <v>52</v>
      </c>
      <c r="E37" s="65"/>
      <c r="F37" s="41"/>
      <c r="G37" s="41"/>
      <c r="H37" s="30">
        <f t="shared" si="5"/>
        <v>0</v>
      </c>
      <c r="I37" s="96"/>
      <c r="J37" s="30">
        <f t="shared" si="7"/>
        <v>0</v>
      </c>
      <c r="K37" s="95"/>
      <c r="L37" s="95"/>
      <c r="M37" s="95"/>
      <c r="N37" s="95"/>
      <c r="O37" s="95"/>
      <c r="P37" s="95"/>
      <c r="Q37" s="95"/>
      <c r="R37" s="95"/>
      <c r="S37" s="95"/>
    </row>
    <row r="38" s="4" customFormat="1" ht="26.1" customHeight="1" spans="1:19">
      <c r="A38" s="47"/>
      <c r="B38" s="63"/>
      <c r="C38" s="66" t="s">
        <v>53</v>
      </c>
      <c r="D38" s="66"/>
      <c r="E38" s="66"/>
      <c r="F38" s="46"/>
      <c r="G38" s="46"/>
      <c r="H38" s="30">
        <f>H27-H29-H31-H36</f>
        <v>1850.76</v>
      </c>
      <c r="I38" s="30">
        <f t="shared" ref="I38:R38" si="10">I27-I29-I31-I36</f>
        <v>0</v>
      </c>
      <c r="J38" s="30">
        <f t="shared" si="10"/>
        <v>1850.76</v>
      </c>
      <c r="K38" s="30">
        <f t="shared" si="10"/>
        <v>26.25</v>
      </c>
      <c r="L38" s="30">
        <f t="shared" si="10"/>
        <v>74.7</v>
      </c>
      <c r="M38" s="30">
        <f t="shared" si="10"/>
        <v>1010.45</v>
      </c>
      <c r="N38" s="30">
        <f t="shared" si="10"/>
        <v>71.5500000000002</v>
      </c>
      <c r="O38" s="30">
        <f t="shared" si="10"/>
        <v>313.2</v>
      </c>
      <c r="P38" s="30">
        <f t="shared" si="10"/>
        <v>0</v>
      </c>
      <c r="Q38" s="30">
        <f t="shared" si="10"/>
        <v>300</v>
      </c>
      <c r="R38" s="30">
        <f t="shared" si="10"/>
        <v>54.61</v>
      </c>
      <c r="S38" s="30"/>
    </row>
    <row r="39" s="5" customFormat="1" ht="26.1" customHeight="1" spans="1:19">
      <c r="A39" s="54"/>
      <c r="B39" s="67"/>
      <c r="C39" s="55" t="s">
        <v>36</v>
      </c>
      <c r="D39" s="56"/>
      <c r="E39" s="57"/>
      <c r="F39" s="41"/>
      <c r="G39" s="41"/>
      <c r="H39" s="30">
        <f t="shared" si="5"/>
        <v>0</v>
      </c>
      <c r="I39" s="96"/>
      <c r="J39" s="30">
        <f t="shared" si="7"/>
        <v>0</v>
      </c>
      <c r="K39" s="95"/>
      <c r="L39" s="95"/>
      <c r="M39" s="95"/>
      <c r="N39" s="95"/>
      <c r="O39" s="95"/>
      <c r="P39" s="95"/>
      <c r="Q39" s="95"/>
      <c r="R39" s="95"/>
      <c r="S39" s="95"/>
    </row>
    <row r="40" s="4" customFormat="1" ht="26.1" customHeight="1" spans="1:19">
      <c r="A40" s="42">
        <v>4</v>
      </c>
      <c r="B40" s="61" t="s">
        <v>54</v>
      </c>
      <c r="C40" s="66" t="s">
        <v>38</v>
      </c>
      <c r="D40" s="66"/>
      <c r="E40" s="66"/>
      <c r="F40" s="68"/>
      <c r="G40" s="68"/>
      <c r="H40" s="30"/>
      <c r="I40" s="97"/>
      <c r="J40" s="30"/>
      <c r="K40" s="95"/>
      <c r="L40" s="95"/>
      <c r="M40" s="95"/>
      <c r="N40" s="95"/>
      <c r="O40" s="95"/>
      <c r="P40" s="95"/>
      <c r="Q40" s="95"/>
      <c r="R40" s="95"/>
      <c r="S40" s="30"/>
    </row>
    <row r="41" s="5" customFormat="1" ht="26.1" customHeight="1" spans="1:19">
      <c r="A41" s="47"/>
      <c r="B41" s="63"/>
      <c r="C41" s="55"/>
      <c r="D41" s="56"/>
      <c r="E41" s="57"/>
      <c r="F41" s="69"/>
      <c r="G41" s="69"/>
      <c r="H41" s="30"/>
      <c r="I41" s="96"/>
      <c r="J41" s="30"/>
      <c r="K41" s="95"/>
      <c r="L41" s="95"/>
      <c r="M41" s="95"/>
      <c r="N41" s="95"/>
      <c r="O41" s="95"/>
      <c r="P41" s="95"/>
      <c r="Q41" s="95"/>
      <c r="R41" s="95"/>
      <c r="S41" s="95"/>
    </row>
    <row r="42" s="5" customFormat="1" ht="26.1" customHeight="1" spans="1:19">
      <c r="A42" s="47"/>
      <c r="B42" s="63"/>
      <c r="C42" s="55"/>
      <c r="D42" s="56"/>
      <c r="E42" s="57"/>
      <c r="F42" s="69" t="s">
        <v>55</v>
      </c>
      <c r="G42" s="69"/>
      <c r="H42" s="30">
        <f t="shared" si="5"/>
        <v>-375</v>
      </c>
      <c r="I42" s="96"/>
      <c r="J42" s="30">
        <f t="shared" si="7"/>
        <v>-375</v>
      </c>
      <c r="K42" s="95"/>
      <c r="L42" s="95"/>
      <c r="M42" s="95"/>
      <c r="N42" s="95"/>
      <c r="O42" s="95"/>
      <c r="P42" s="95"/>
      <c r="Q42" s="95"/>
      <c r="R42" s="95">
        <v>-375</v>
      </c>
      <c r="S42" s="95"/>
    </row>
    <row r="43" s="5" customFormat="1" ht="26.1" customHeight="1" spans="1:19">
      <c r="A43" s="47"/>
      <c r="B43" s="63"/>
      <c r="C43" s="70" t="s">
        <v>56</v>
      </c>
      <c r="D43" s="71"/>
      <c r="E43" s="72"/>
      <c r="F43" s="69"/>
      <c r="G43" s="69"/>
      <c r="H43" s="30"/>
      <c r="I43" s="96"/>
      <c r="J43" s="30"/>
      <c r="K43" s="95"/>
      <c r="L43" s="95"/>
      <c r="M43" s="95"/>
      <c r="N43" s="95"/>
      <c r="O43" s="95"/>
      <c r="P43" s="95"/>
      <c r="Q43" s="95"/>
      <c r="R43" s="95"/>
      <c r="S43" s="95"/>
    </row>
    <row r="44" s="5" customFormat="1" ht="26.1" customHeight="1" spans="1:19">
      <c r="A44" s="47"/>
      <c r="B44" s="63"/>
      <c r="C44" s="73"/>
      <c r="D44" s="74"/>
      <c r="E44" s="75"/>
      <c r="F44" s="69"/>
      <c r="G44" s="69"/>
      <c r="H44" s="30"/>
      <c r="I44" s="96"/>
      <c r="J44" s="30"/>
      <c r="K44" s="95"/>
      <c r="L44" s="95"/>
      <c r="M44" s="95"/>
      <c r="N44" s="95"/>
      <c r="O44" s="95"/>
      <c r="P44" s="95"/>
      <c r="Q44" s="95"/>
      <c r="R44" s="95"/>
      <c r="S44" s="95"/>
    </row>
    <row r="45" s="4" customFormat="1" ht="26.1" customHeight="1" spans="1:19">
      <c r="A45" s="47"/>
      <c r="B45" s="63"/>
      <c r="C45" s="66" t="s">
        <v>53</v>
      </c>
      <c r="D45" s="66"/>
      <c r="E45" s="66"/>
      <c r="F45" s="46"/>
      <c r="G45" s="46"/>
      <c r="H45" s="30">
        <f t="shared" si="5"/>
        <v>-375</v>
      </c>
      <c r="I45" s="97"/>
      <c r="J45" s="30">
        <f t="shared" si="7"/>
        <v>-375</v>
      </c>
      <c r="K45" s="30">
        <f>K40-K43</f>
        <v>0</v>
      </c>
      <c r="L45" s="30">
        <f t="shared" ref="L45:Q45" si="11">L40-L43</f>
        <v>0</v>
      </c>
      <c r="M45" s="30">
        <f t="shared" si="11"/>
        <v>0</v>
      </c>
      <c r="N45" s="30">
        <f t="shared" si="11"/>
        <v>0</v>
      </c>
      <c r="O45" s="30">
        <f t="shared" si="11"/>
        <v>0</v>
      </c>
      <c r="P45" s="30">
        <f t="shared" si="11"/>
        <v>0</v>
      </c>
      <c r="Q45" s="30">
        <f t="shared" si="11"/>
        <v>0</v>
      </c>
      <c r="R45" s="30">
        <v>-375</v>
      </c>
      <c r="S45" s="30"/>
    </row>
    <row r="46" s="4" customFormat="1" ht="26.1" customHeight="1" spans="1:19">
      <c r="A46" s="54"/>
      <c r="B46" s="67"/>
      <c r="C46" s="76" t="s">
        <v>36</v>
      </c>
      <c r="D46" s="77"/>
      <c r="E46" s="78"/>
      <c r="F46" s="68"/>
      <c r="G46" s="68"/>
      <c r="H46" s="30"/>
      <c r="I46" s="97"/>
      <c r="J46" s="30"/>
      <c r="K46" s="95"/>
      <c r="L46" s="95"/>
      <c r="M46" s="95"/>
      <c r="N46" s="95"/>
      <c r="O46" s="95"/>
      <c r="P46" s="95"/>
      <c r="Q46" s="95"/>
      <c r="R46" s="95"/>
      <c r="S46" s="30"/>
    </row>
    <row r="47" s="4" customFormat="1" ht="26.1" customHeight="1" spans="1:19">
      <c r="A47" s="42">
        <v>5</v>
      </c>
      <c r="B47" s="79" t="s">
        <v>57</v>
      </c>
      <c r="C47" s="80"/>
      <c r="D47" s="80"/>
      <c r="E47" s="81"/>
      <c r="F47" s="46"/>
      <c r="G47" s="46"/>
      <c r="H47" s="30">
        <f>H48</f>
        <v>0</v>
      </c>
      <c r="I47" s="30">
        <f t="shared" ref="I47:R47" si="12">I48</f>
        <v>0</v>
      </c>
      <c r="J47" s="30">
        <f t="shared" si="12"/>
        <v>0</v>
      </c>
      <c r="K47" s="30">
        <f t="shared" si="12"/>
        <v>0</v>
      </c>
      <c r="L47" s="30">
        <f t="shared" si="12"/>
        <v>0</v>
      </c>
      <c r="M47" s="30">
        <f t="shared" si="12"/>
        <v>0</v>
      </c>
      <c r="N47" s="30">
        <f t="shared" si="12"/>
        <v>0</v>
      </c>
      <c r="O47" s="30">
        <f t="shared" si="12"/>
        <v>0</v>
      </c>
      <c r="P47" s="30">
        <f t="shared" si="12"/>
        <v>0</v>
      </c>
      <c r="Q47" s="30">
        <f t="shared" si="12"/>
        <v>0</v>
      </c>
      <c r="R47" s="30">
        <f t="shared" si="12"/>
        <v>0</v>
      </c>
      <c r="S47" s="30"/>
    </row>
    <row r="48" s="5" customFormat="1" ht="26.1" customHeight="1" spans="1:19">
      <c r="A48" s="47"/>
      <c r="B48" s="82"/>
      <c r="C48" s="83"/>
      <c r="D48" s="83"/>
      <c r="E48" s="84"/>
      <c r="F48" s="35"/>
      <c r="G48" s="35"/>
      <c r="H48" s="30"/>
      <c r="I48" s="96"/>
      <c r="J48" s="30"/>
      <c r="K48" s="95"/>
      <c r="L48" s="95"/>
      <c r="M48" s="95"/>
      <c r="N48" s="95"/>
      <c r="O48" s="95"/>
      <c r="P48" s="95"/>
      <c r="Q48" s="95"/>
      <c r="R48" s="95"/>
      <c r="S48" s="95"/>
    </row>
    <row r="49" s="5" customFormat="1" ht="26.1" customHeight="1" spans="1:19">
      <c r="A49" s="47"/>
      <c r="B49" s="85"/>
      <c r="C49" s="86"/>
      <c r="D49" s="86"/>
      <c r="E49" s="87"/>
      <c r="F49" s="35"/>
      <c r="G49" s="35"/>
      <c r="H49" s="30">
        <f t="shared" si="5"/>
        <v>0</v>
      </c>
      <c r="I49" s="96"/>
      <c r="J49" s="30">
        <f t="shared" si="7"/>
        <v>0</v>
      </c>
      <c r="K49" s="95"/>
      <c r="L49" s="95"/>
      <c r="M49" s="95"/>
      <c r="N49" s="95"/>
      <c r="O49" s="95"/>
      <c r="P49" s="95"/>
      <c r="Q49" s="95"/>
      <c r="R49" s="95"/>
      <c r="S49" s="95"/>
    </row>
    <row r="50" s="5" customFormat="1" ht="26.1" customHeight="1" spans="1:19">
      <c r="A50" s="54"/>
      <c r="B50" s="88" t="s">
        <v>36</v>
      </c>
      <c r="C50" s="89"/>
      <c r="D50" s="89"/>
      <c r="E50" s="90"/>
      <c r="F50" s="41"/>
      <c r="G50" s="41"/>
      <c r="H50" s="30">
        <f t="shared" si="5"/>
        <v>0</v>
      </c>
      <c r="I50" s="96"/>
      <c r="J50" s="30">
        <f t="shared" si="7"/>
        <v>0</v>
      </c>
      <c r="K50" s="95"/>
      <c r="L50" s="95"/>
      <c r="M50" s="95"/>
      <c r="N50" s="95"/>
      <c r="O50" s="95"/>
      <c r="P50" s="95"/>
      <c r="Q50" s="95"/>
      <c r="R50" s="95"/>
      <c r="S50" s="95"/>
    </row>
    <row r="51" s="4" customFormat="1" ht="26.1" customHeight="1" spans="1:19">
      <c r="A51" s="42">
        <v>6</v>
      </c>
      <c r="B51" s="43" t="s">
        <v>58</v>
      </c>
      <c r="C51" s="44"/>
      <c r="D51" s="44"/>
      <c r="E51" s="45"/>
      <c r="F51" s="46"/>
      <c r="G51" s="46"/>
      <c r="H51" s="30">
        <f>H52+H53</f>
        <v>-437</v>
      </c>
      <c r="I51" s="30">
        <f t="shared" ref="I51:R51" si="13">I52+I53</f>
        <v>0</v>
      </c>
      <c r="J51" s="30">
        <f t="shared" si="13"/>
        <v>-437</v>
      </c>
      <c r="K51" s="30">
        <f t="shared" si="13"/>
        <v>0</v>
      </c>
      <c r="L51" s="30">
        <f t="shared" si="13"/>
        <v>0</v>
      </c>
      <c r="M51" s="30">
        <f t="shared" si="13"/>
        <v>0</v>
      </c>
      <c r="N51" s="30">
        <f t="shared" si="13"/>
        <v>-437</v>
      </c>
      <c r="O51" s="30">
        <f t="shared" si="13"/>
        <v>0</v>
      </c>
      <c r="P51" s="30">
        <f t="shared" si="13"/>
        <v>0</v>
      </c>
      <c r="Q51" s="30">
        <f t="shared" si="13"/>
        <v>0</v>
      </c>
      <c r="R51" s="30">
        <f t="shared" si="13"/>
        <v>0</v>
      </c>
      <c r="S51" s="30"/>
    </row>
    <row r="52" s="5" customFormat="1" ht="26.1" customHeight="1" spans="1:19">
      <c r="A52" s="47"/>
      <c r="B52" s="48"/>
      <c r="C52" s="49"/>
      <c r="D52" s="49"/>
      <c r="E52" s="50"/>
      <c r="F52" s="35"/>
      <c r="G52" s="35"/>
      <c r="H52" s="30"/>
      <c r="I52" s="96"/>
      <c r="J52" s="30"/>
      <c r="K52" s="95"/>
      <c r="L52" s="95"/>
      <c r="M52" s="95"/>
      <c r="N52" s="95"/>
      <c r="O52" s="95"/>
      <c r="P52" s="95"/>
      <c r="Q52" s="95"/>
      <c r="R52" s="95"/>
      <c r="S52" s="95"/>
    </row>
    <row r="53" s="5" customFormat="1" ht="26.1" customHeight="1" spans="1:19">
      <c r="A53" s="47"/>
      <c r="B53" s="48"/>
      <c r="C53" s="49"/>
      <c r="D53" s="49"/>
      <c r="E53" s="50"/>
      <c r="F53" s="35" t="s">
        <v>59</v>
      </c>
      <c r="G53" s="35" t="s">
        <v>60</v>
      </c>
      <c r="H53" s="30">
        <f t="shared" si="5"/>
        <v>-437</v>
      </c>
      <c r="I53" s="96"/>
      <c r="J53" s="30">
        <f t="shared" si="7"/>
        <v>-437</v>
      </c>
      <c r="K53" s="95"/>
      <c r="L53" s="95"/>
      <c r="M53" s="95"/>
      <c r="N53" s="95">
        <v>-437</v>
      </c>
      <c r="O53" s="95"/>
      <c r="P53" s="95"/>
      <c r="Q53" s="95"/>
      <c r="R53" s="95"/>
      <c r="S53" s="95"/>
    </row>
    <row r="54" s="5" customFormat="1" ht="26.1" customHeight="1" spans="1:19">
      <c r="A54" s="47"/>
      <c r="B54" s="51"/>
      <c r="C54" s="52"/>
      <c r="D54" s="52"/>
      <c r="E54" s="53"/>
      <c r="F54" s="35"/>
      <c r="G54" s="35"/>
      <c r="H54" s="30">
        <f t="shared" si="5"/>
        <v>0</v>
      </c>
      <c r="I54" s="96"/>
      <c r="J54" s="30">
        <f t="shared" si="7"/>
        <v>0</v>
      </c>
      <c r="K54" s="95"/>
      <c r="L54" s="95"/>
      <c r="M54" s="95"/>
      <c r="N54" s="95"/>
      <c r="O54" s="95"/>
      <c r="P54" s="95"/>
      <c r="Q54" s="95"/>
      <c r="R54" s="95"/>
      <c r="S54" s="95"/>
    </row>
    <row r="55" s="5" customFormat="1" ht="26.1" customHeight="1" spans="1:19">
      <c r="A55" s="54"/>
      <c r="B55" s="55" t="s">
        <v>36</v>
      </c>
      <c r="C55" s="56"/>
      <c r="D55" s="56"/>
      <c r="E55" s="57"/>
      <c r="F55" s="41"/>
      <c r="G55" s="41"/>
      <c r="H55" s="30">
        <f t="shared" si="5"/>
        <v>0</v>
      </c>
      <c r="I55" s="96"/>
      <c r="J55" s="30">
        <f t="shared" si="7"/>
        <v>0</v>
      </c>
      <c r="K55" s="95"/>
      <c r="L55" s="95"/>
      <c r="M55" s="95"/>
      <c r="N55" s="95"/>
      <c r="O55" s="95"/>
      <c r="P55" s="95"/>
      <c r="Q55" s="95"/>
      <c r="R55" s="95"/>
      <c r="S55" s="95"/>
    </row>
    <row r="56" s="5" customFormat="1" ht="26.1" customHeight="1" spans="1:19">
      <c r="A56" s="42">
        <v>7</v>
      </c>
      <c r="B56" s="55" t="s">
        <v>61</v>
      </c>
      <c r="C56" s="56"/>
      <c r="D56" s="56"/>
      <c r="E56" s="57"/>
      <c r="F56" s="69"/>
      <c r="G56" s="69"/>
      <c r="H56" s="30"/>
      <c r="I56" s="30"/>
      <c r="J56" s="30"/>
      <c r="K56" s="95"/>
      <c r="L56" s="95"/>
      <c r="M56" s="95"/>
      <c r="N56" s="95"/>
      <c r="O56" s="95"/>
      <c r="P56" s="95"/>
      <c r="Q56" s="95"/>
      <c r="R56" s="95"/>
      <c r="S56" s="95"/>
    </row>
    <row r="57" s="4" customFormat="1" ht="26.1" customHeight="1" spans="1:19">
      <c r="A57" s="47"/>
      <c r="B57" s="76" t="s">
        <v>62</v>
      </c>
      <c r="C57" s="77"/>
      <c r="D57" s="77"/>
      <c r="E57" s="78"/>
      <c r="F57" s="69"/>
      <c r="G57" s="69"/>
      <c r="H57" s="30"/>
      <c r="I57" s="30"/>
      <c r="J57" s="30"/>
      <c r="K57" s="30"/>
      <c r="L57" s="30"/>
      <c r="M57" s="30"/>
      <c r="N57" s="30"/>
      <c r="O57" s="30"/>
      <c r="P57" s="30"/>
      <c r="Q57" s="30"/>
      <c r="R57" s="30"/>
      <c r="S57" s="30"/>
    </row>
    <row r="58" s="4" customFormat="1" ht="26.1" customHeight="1" spans="1:19">
      <c r="A58" s="47"/>
      <c r="B58" s="76" t="s">
        <v>36</v>
      </c>
      <c r="C58" s="77"/>
      <c r="D58" s="77"/>
      <c r="E58" s="78"/>
      <c r="F58" s="69"/>
      <c r="G58" s="69"/>
      <c r="H58" s="30"/>
      <c r="I58" s="97"/>
      <c r="J58" s="30"/>
      <c r="K58" s="95"/>
      <c r="L58" s="95"/>
      <c r="M58" s="95"/>
      <c r="N58" s="95"/>
      <c r="O58" s="95"/>
      <c r="P58" s="95"/>
      <c r="Q58" s="95"/>
      <c r="R58" s="95"/>
      <c r="S58" s="30"/>
    </row>
    <row r="59" s="5" customFormat="1" ht="26.1" customHeight="1" spans="1:19">
      <c r="A59" s="42">
        <v>8</v>
      </c>
      <c r="B59" s="65" t="s">
        <v>63</v>
      </c>
      <c r="C59" s="65"/>
      <c r="D59" s="65"/>
      <c r="E59" s="65"/>
      <c r="F59" s="41"/>
      <c r="G59" s="41"/>
      <c r="H59" s="30">
        <f t="shared" si="5"/>
        <v>0</v>
      </c>
      <c r="I59" s="96">
        <f>J60</f>
        <v>0</v>
      </c>
      <c r="J59" s="30">
        <f t="shared" si="7"/>
        <v>0</v>
      </c>
      <c r="K59" s="95"/>
      <c r="L59" s="95"/>
      <c r="M59" s="95"/>
      <c r="N59" s="95"/>
      <c r="O59" s="95"/>
      <c r="P59" s="95"/>
      <c r="Q59" s="95"/>
      <c r="R59" s="95"/>
      <c r="S59" s="95"/>
    </row>
    <row r="60" s="5" customFormat="1" ht="26.1" customHeight="1" spans="1:19">
      <c r="A60" s="47"/>
      <c r="B60" s="55" t="s">
        <v>36</v>
      </c>
      <c r="C60" s="56"/>
      <c r="D60" s="56"/>
      <c r="E60" s="57"/>
      <c r="F60" s="41"/>
      <c r="G60" s="41"/>
      <c r="H60" s="30">
        <f t="shared" si="5"/>
        <v>0</v>
      </c>
      <c r="I60" s="96"/>
      <c r="J60" s="30">
        <f t="shared" si="7"/>
        <v>0</v>
      </c>
      <c r="K60" s="95"/>
      <c r="L60" s="95"/>
      <c r="M60" s="95"/>
      <c r="N60" s="95"/>
      <c r="O60" s="95"/>
      <c r="P60" s="95"/>
      <c r="Q60" s="95"/>
      <c r="R60" s="95"/>
      <c r="S60" s="95"/>
    </row>
    <row r="61" s="4" customFormat="1" ht="37.5" customHeight="1" spans="1:19">
      <c r="A61" s="91">
        <v>9</v>
      </c>
      <c r="B61" s="66" t="s">
        <v>64</v>
      </c>
      <c r="C61" s="66"/>
      <c r="D61" s="66"/>
      <c r="E61" s="66"/>
      <c r="F61" s="68" t="s">
        <v>65</v>
      </c>
      <c r="G61" s="68" t="s">
        <v>66</v>
      </c>
      <c r="H61" s="30">
        <f t="shared" si="5"/>
        <v>11063.1</v>
      </c>
      <c r="I61" s="99">
        <f>J62</f>
        <v>0</v>
      </c>
      <c r="J61" s="30">
        <f t="shared" si="7"/>
        <v>11063.1</v>
      </c>
      <c r="K61" s="30"/>
      <c r="L61" s="30"/>
      <c r="M61" s="30"/>
      <c r="N61" s="30"/>
      <c r="O61" s="30"/>
      <c r="P61" s="30"/>
      <c r="Q61" s="30"/>
      <c r="R61" s="30">
        <v>11063.1</v>
      </c>
      <c r="S61" s="30"/>
    </row>
    <row r="62" s="5" customFormat="1" ht="26.1" customHeight="1" spans="1:19">
      <c r="A62" s="91"/>
      <c r="B62" s="55" t="s">
        <v>36</v>
      </c>
      <c r="C62" s="56"/>
      <c r="D62" s="56"/>
      <c r="E62" s="57"/>
      <c r="F62" s="41"/>
      <c r="G62" s="41"/>
      <c r="H62" s="30">
        <f t="shared" si="5"/>
        <v>0</v>
      </c>
      <c r="I62" s="96"/>
      <c r="J62" s="30">
        <f t="shared" si="7"/>
        <v>0</v>
      </c>
      <c r="K62" s="95"/>
      <c r="L62" s="95"/>
      <c r="M62" s="95"/>
      <c r="N62" s="95"/>
      <c r="O62" s="95"/>
      <c r="P62" s="95"/>
      <c r="Q62" s="95"/>
      <c r="R62" s="95"/>
      <c r="S62" s="95"/>
    </row>
    <row r="63" s="4" customFormat="1" ht="26.1" customHeight="1" spans="1:19">
      <c r="A63" s="91">
        <v>10</v>
      </c>
      <c r="B63" s="43" t="s">
        <v>67</v>
      </c>
      <c r="C63" s="44"/>
      <c r="D63" s="44"/>
      <c r="E63" s="45"/>
      <c r="F63" s="46"/>
      <c r="G63" s="46"/>
      <c r="H63" s="30">
        <f>H64+H65</f>
        <v>200</v>
      </c>
      <c r="I63" s="30">
        <f t="shared" ref="I63:R63" si="14">I64+I65</f>
        <v>0</v>
      </c>
      <c r="J63" s="30">
        <f t="shared" si="14"/>
        <v>200</v>
      </c>
      <c r="K63" s="30">
        <f t="shared" si="14"/>
        <v>0</v>
      </c>
      <c r="L63" s="30">
        <f t="shared" si="14"/>
        <v>0</v>
      </c>
      <c r="M63" s="30">
        <f t="shared" si="14"/>
        <v>0</v>
      </c>
      <c r="N63" s="30">
        <f t="shared" si="14"/>
        <v>0</v>
      </c>
      <c r="O63" s="30">
        <f t="shared" si="14"/>
        <v>0</v>
      </c>
      <c r="P63" s="30">
        <f t="shared" si="14"/>
        <v>0</v>
      </c>
      <c r="Q63" s="30">
        <f t="shared" si="14"/>
        <v>0</v>
      </c>
      <c r="R63" s="30">
        <f t="shared" si="14"/>
        <v>200</v>
      </c>
      <c r="S63" s="30"/>
    </row>
    <row r="64" s="5" customFormat="1" ht="26.1" customHeight="1" spans="1:19">
      <c r="A64" s="91"/>
      <c r="B64" s="48"/>
      <c r="C64" s="49"/>
      <c r="D64" s="49"/>
      <c r="E64" s="50"/>
      <c r="F64" s="69"/>
      <c r="G64" s="69"/>
      <c r="H64" s="30"/>
      <c r="I64" s="95"/>
      <c r="J64" s="30"/>
      <c r="K64" s="95"/>
      <c r="L64" s="95"/>
      <c r="M64" s="95"/>
      <c r="N64" s="95"/>
      <c r="O64" s="95"/>
      <c r="P64" s="95"/>
      <c r="Q64" s="106"/>
      <c r="R64" s="106"/>
      <c r="S64" s="95"/>
    </row>
    <row r="65" s="5" customFormat="1" ht="26.1" customHeight="1" spans="1:19">
      <c r="A65" s="91"/>
      <c r="B65" s="51"/>
      <c r="C65" s="52"/>
      <c r="D65" s="52"/>
      <c r="E65" s="53"/>
      <c r="F65" s="69" t="s">
        <v>68</v>
      </c>
      <c r="G65" s="69"/>
      <c r="H65" s="30">
        <f t="shared" si="5"/>
        <v>200</v>
      </c>
      <c r="I65" s="95"/>
      <c r="J65" s="30">
        <f t="shared" si="7"/>
        <v>200</v>
      </c>
      <c r="K65" s="106"/>
      <c r="L65" s="106"/>
      <c r="M65" s="106"/>
      <c r="N65" s="106"/>
      <c r="O65" s="106"/>
      <c r="P65" s="106"/>
      <c r="Q65" s="106"/>
      <c r="R65" s="106">
        <v>200</v>
      </c>
      <c r="S65" s="95"/>
    </row>
    <row r="66" s="5" customFormat="1" ht="26.1" customHeight="1" spans="1:19">
      <c r="A66" s="91"/>
      <c r="B66" s="55" t="s">
        <v>36</v>
      </c>
      <c r="C66" s="56"/>
      <c r="D66" s="56"/>
      <c r="E66" s="57"/>
      <c r="F66" s="107"/>
      <c r="G66" s="107"/>
      <c r="H66" s="30">
        <f t="shared" si="5"/>
        <v>0</v>
      </c>
      <c r="I66" s="95"/>
      <c r="J66" s="30">
        <f t="shared" si="7"/>
        <v>0</v>
      </c>
      <c r="K66" s="95"/>
      <c r="L66" s="95"/>
      <c r="M66" s="95"/>
      <c r="N66" s="95"/>
      <c r="O66" s="95"/>
      <c r="P66" s="95"/>
      <c r="Q66" s="95"/>
      <c r="R66" s="95"/>
      <c r="S66" s="95"/>
    </row>
    <row r="67" s="5" customFormat="1" ht="26.1" customHeight="1" spans="1:19">
      <c r="A67" s="91">
        <v>11</v>
      </c>
      <c r="B67" s="65" t="s">
        <v>69</v>
      </c>
      <c r="C67" s="65"/>
      <c r="D67" s="65"/>
      <c r="E67" s="65"/>
      <c r="F67" s="107"/>
      <c r="G67" s="107"/>
      <c r="H67" s="30">
        <f t="shared" si="5"/>
        <v>0</v>
      </c>
      <c r="I67" s="95">
        <v>0</v>
      </c>
      <c r="J67" s="30">
        <f t="shared" si="7"/>
        <v>0</v>
      </c>
      <c r="K67" s="95"/>
      <c r="L67" s="95"/>
      <c r="M67" s="95"/>
      <c r="N67" s="95"/>
      <c r="O67" s="95"/>
      <c r="P67" s="95"/>
      <c r="Q67" s="95"/>
      <c r="R67" s="95"/>
      <c r="S67" s="95"/>
    </row>
    <row r="68" s="4" customFormat="1" ht="26.1" customHeight="1" spans="1:19">
      <c r="A68" s="42">
        <v>12</v>
      </c>
      <c r="B68" s="76" t="s">
        <v>70</v>
      </c>
      <c r="C68" s="77"/>
      <c r="D68" s="77"/>
      <c r="E68" s="78"/>
      <c r="F68" s="68"/>
      <c r="G68" s="68"/>
      <c r="H68" s="30">
        <f t="shared" si="5"/>
        <v>0</v>
      </c>
      <c r="I68" s="30">
        <f>J69</f>
        <v>0</v>
      </c>
      <c r="J68" s="30">
        <f t="shared" si="7"/>
        <v>0</v>
      </c>
      <c r="K68" s="30"/>
      <c r="L68" s="30"/>
      <c r="M68" s="30"/>
      <c r="N68" s="30"/>
      <c r="O68" s="30"/>
      <c r="P68" s="30"/>
      <c r="Q68" s="30"/>
      <c r="R68" s="30"/>
      <c r="S68" s="30"/>
    </row>
    <row r="69" s="5" customFormat="1" ht="26.1" customHeight="1" spans="1:19">
      <c r="A69" s="54"/>
      <c r="B69" s="55" t="s">
        <v>36</v>
      </c>
      <c r="C69" s="56"/>
      <c r="D69" s="56"/>
      <c r="E69" s="57"/>
      <c r="F69" s="108"/>
      <c r="G69" s="108"/>
      <c r="H69" s="30">
        <f t="shared" si="5"/>
        <v>0</v>
      </c>
      <c r="I69" s="95"/>
      <c r="J69" s="30">
        <f t="shared" si="7"/>
        <v>0</v>
      </c>
      <c r="K69" s="95"/>
      <c r="L69" s="95"/>
      <c r="M69" s="95"/>
      <c r="N69" s="95"/>
      <c r="O69" s="95"/>
      <c r="P69" s="95"/>
      <c r="Q69" s="95"/>
      <c r="R69" s="95"/>
      <c r="S69" s="95"/>
    </row>
    <row r="70" s="4" customFormat="1" ht="26.1" customHeight="1" spans="1:19">
      <c r="A70" s="42">
        <v>13</v>
      </c>
      <c r="B70" s="43" t="s">
        <v>71</v>
      </c>
      <c r="C70" s="44"/>
      <c r="D70" s="44"/>
      <c r="E70" s="45"/>
      <c r="F70" s="109"/>
      <c r="G70" s="109"/>
      <c r="H70" s="30"/>
      <c r="I70" s="30"/>
      <c r="J70" s="30"/>
      <c r="K70" s="30"/>
      <c r="L70" s="30"/>
      <c r="M70" s="30"/>
      <c r="N70" s="30"/>
      <c r="O70" s="30"/>
      <c r="P70" s="30"/>
      <c r="Q70" s="30"/>
      <c r="R70" s="30"/>
      <c r="S70" s="30"/>
    </row>
    <row r="71" s="5" customFormat="1" ht="26.1" customHeight="1" spans="1:19">
      <c r="A71" s="47"/>
      <c r="B71" s="51"/>
      <c r="C71" s="52"/>
      <c r="D71" s="52"/>
      <c r="E71" s="53"/>
      <c r="F71" s="69"/>
      <c r="G71" s="69"/>
      <c r="H71" s="30"/>
      <c r="I71" s="95"/>
      <c r="J71" s="30"/>
      <c r="K71" s="95"/>
      <c r="L71" s="95"/>
      <c r="M71" s="95"/>
      <c r="N71" s="95"/>
      <c r="O71" s="95"/>
      <c r="P71" s="95"/>
      <c r="Q71" s="95"/>
      <c r="R71" s="95"/>
      <c r="S71" s="95"/>
    </row>
    <row r="72" s="5" customFormat="1" ht="26.1" customHeight="1" spans="1:19">
      <c r="A72" s="47"/>
      <c r="B72" s="55"/>
      <c r="C72" s="56"/>
      <c r="D72" s="56"/>
      <c r="E72" s="57"/>
      <c r="F72" s="69"/>
      <c r="G72" s="69"/>
      <c r="H72" s="30">
        <f t="shared" si="5"/>
        <v>0</v>
      </c>
      <c r="I72" s="95"/>
      <c r="J72" s="30">
        <f t="shared" si="7"/>
        <v>0</v>
      </c>
      <c r="K72" s="95"/>
      <c r="L72" s="95"/>
      <c r="M72" s="95"/>
      <c r="N72" s="95"/>
      <c r="O72" s="95"/>
      <c r="P72" s="95"/>
      <c r="Q72" s="95"/>
      <c r="R72" s="95"/>
      <c r="S72" s="95"/>
    </row>
    <row r="73" s="5" customFormat="1" ht="26.1" customHeight="1" spans="1:19">
      <c r="A73" s="54"/>
      <c r="B73" s="55" t="s">
        <v>36</v>
      </c>
      <c r="C73" s="56"/>
      <c r="D73" s="56"/>
      <c r="E73" s="57"/>
      <c r="F73" s="107"/>
      <c r="G73" s="107"/>
      <c r="H73" s="30">
        <f t="shared" si="5"/>
        <v>0</v>
      </c>
      <c r="I73" s="95"/>
      <c r="J73" s="30">
        <f t="shared" si="7"/>
        <v>0</v>
      </c>
      <c r="K73" s="95"/>
      <c r="L73" s="95"/>
      <c r="M73" s="95"/>
      <c r="N73" s="95"/>
      <c r="O73" s="95"/>
      <c r="P73" s="95"/>
      <c r="Q73" s="95"/>
      <c r="R73" s="95"/>
      <c r="S73" s="95"/>
    </row>
    <row r="74" s="4" customFormat="1" ht="26.1" customHeight="1" spans="1:19">
      <c r="A74" s="42">
        <v>14</v>
      </c>
      <c r="B74" s="110" t="s">
        <v>72</v>
      </c>
      <c r="C74" s="111"/>
      <c r="D74" s="111"/>
      <c r="E74" s="112"/>
      <c r="F74" s="113"/>
      <c r="G74" s="113"/>
      <c r="H74" s="30">
        <f>H75+H76+H77</f>
        <v>4663</v>
      </c>
      <c r="I74" s="30">
        <v>2360</v>
      </c>
      <c r="J74" s="30">
        <f t="shared" ref="J74:R74" si="15">J75+J76+J77</f>
        <v>4663</v>
      </c>
      <c r="K74" s="30">
        <f t="shared" si="15"/>
        <v>530.24</v>
      </c>
      <c r="L74" s="30">
        <f t="shared" si="15"/>
        <v>659.7</v>
      </c>
      <c r="M74" s="30">
        <f t="shared" si="15"/>
        <v>333.65</v>
      </c>
      <c r="N74" s="30">
        <f t="shared" si="15"/>
        <v>1375</v>
      </c>
      <c r="O74" s="30">
        <f t="shared" si="15"/>
        <v>671.53</v>
      </c>
      <c r="P74" s="30">
        <f t="shared" si="15"/>
        <v>1033.24</v>
      </c>
      <c r="Q74" s="30">
        <f t="shared" si="15"/>
        <v>59.64</v>
      </c>
      <c r="R74" s="30">
        <f t="shared" si="15"/>
        <v>0</v>
      </c>
      <c r="S74" s="30"/>
    </row>
    <row r="75" s="5" customFormat="1" ht="26.1" customHeight="1" spans="1:19">
      <c r="A75" s="47"/>
      <c r="B75" s="114"/>
      <c r="C75" s="115"/>
      <c r="D75" s="115"/>
      <c r="E75" s="116"/>
      <c r="F75" s="117"/>
      <c r="G75" s="118"/>
      <c r="H75" s="30"/>
      <c r="I75" s="95"/>
      <c r="J75" s="30"/>
      <c r="K75" s="95"/>
      <c r="L75" s="95"/>
      <c r="M75" s="95"/>
      <c r="N75" s="95"/>
      <c r="O75" s="95"/>
      <c r="P75" s="95"/>
      <c r="Q75" s="95"/>
      <c r="R75" s="95"/>
      <c r="S75" s="95"/>
    </row>
    <row r="76" s="5" customFormat="1" ht="26.1" customHeight="1" spans="1:19">
      <c r="A76" s="47"/>
      <c r="B76" s="114"/>
      <c r="C76" s="115"/>
      <c r="D76" s="115"/>
      <c r="E76" s="116"/>
      <c r="F76" s="119" t="s">
        <v>39</v>
      </c>
      <c r="G76" s="120" t="s">
        <v>73</v>
      </c>
      <c r="H76" s="30">
        <v>4263</v>
      </c>
      <c r="I76" s="95"/>
      <c r="J76" s="30">
        <f t="shared" ref="J76:J135" si="16">K76+L76+M76+N76+O76+P76+Q76+R76</f>
        <v>4263</v>
      </c>
      <c r="K76" s="95">
        <v>492</v>
      </c>
      <c r="L76" s="95">
        <v>620</v>
      </c>
      <c r="M76" s="95">
        <v>301</v>
      </c>
      <c r="N76" s="95">
        <v>1300</v>
      </c>
      <c r="O76" s="95">
        <v>613</v>
      </c>
      <c r="P76" s="95">
        <v>920</v>
      </c>
      <c r="Q76" s="95">
        <v>17</v>
      </c>
      <c r="R76" s="95"/>
      <c r="S76" s="95"/>
    </row>
    <row r="77" s="5" customFormat="1" ht="26.1" customHeight="1" spans="1:19">
      <c r="A77" s="47"/>
      <c r="B77" s="121"/>
      <c r="C77" s="122"/>
      <c r="D77" s="122"/>
      <c r="E77" s="123"/>
      <c r="F77" s="119" t="s">
        <v>74</v>
      </c>
      <c r="G77" s="120" t="s">
        <v>75</v>
      </c>
      <c r="H77" s="30">
        <v>400</v>
      </c>
      <c r="I77" s="95"/>
      <c r="J77" s="30">
        <f t="shared" si="16"/>
        <v>400</v>
      </c>
      <c r="K77" s="95">
        <v>38.24</v>
      </c>
      <c r="L77" s="95">
        <v>39.7</v>
      </c>
      <c r="M77" s="95">
        <v>32.65</v>
      </c>
      <c r="N77" s="95">
        <v>75</v>
      </c>
      <c r="O77" s="95">
        <v>58.53</v>
      </c>
      <c r="P77" s="95">
        <v>113.24</v>
      </c>
      <c r="Q77" s="95">
        <v>42.64</v>
      </c>
      <c r="R77" s="95"/>
      <c r="S77" s="95"/>
    </row>
    <row r="78" s="4" customFormat="1" ht="26.1" customHeight="1" spans="1:19">
      <c r="A78" s="47"/>
      <c r="B78" s="43" t="s">
        <v>36</v>
      </c>
      <c r="C78" s="44"/>
      <c r="D78" s="44"/>
      <c r="E78" s="45"/>
      <c r="F78" s="124"/>
      <c r="G78" s="125"/>
      <c r="H78" s="30">
        <f>H79+H80</f>
        <v>400</v>
      </c>
      <c r="I78" s="30">
        <v>2360</v>
      </c>
      <c r="J78" s="30">
        <f t="shared" ref="J78:R78" si="17">J79+J80</f>
        <v>400</v>
      </c>
      <c r="K78" s="30">
        <f t="shared" si="17"/>
        <v>38.24</v>
      </c>
      <c r="L78" s="30">
        <f t="shared" si="17"/>
        <v>39.7</v>
      </c>
      <c r="M78" s="30">
        <f t="shared" si="17"/>
        <v>32.65</v>
      </c>
      <c r="N78" s="30">
        <f t="shared" si="17"/>
        <v>75</v>
      </c>
      <c r="O78" s="30">
        <f t="shared" si="17"/>
        <v>58.53</v>
      </c>
      <c r="P78" s="30">
        <f t="shared" si="17"/>
        <v>113.24</v>
      </c>
      <c r="Q78" s="30">
        <f t="shared" si="17"/>
        <v>42.64</v>
      </c>
      <c r="R78" s="30">
        <f t="shared" si="17"/>
        <v>0</v>
      </c>
      <c r="S78" s="30"/>
    </row>
    <row r="79" s="5" customFormat="1" ht="26.1" customHeight="1" spans="1:19">
      <c r="A79" s="54"/>
      <c r="B79" s="48"/>
      <c r="C79" s="49"/>
      <c r="D79" s="49"/>
      <c r="E79" s="50"/>
      <c r="F79" s="117"/>
      <c r="G79" s="118"/>
      <c r="H79" s="30"/>
      <c r="I79" s="96"/>
      <c r="J79" s="30"/>
      <c r="K79" s="95"/>
      <c r="L79" s="95"/>
      <c r="M79" s="95"/>
      <c r="N79" s="95"/>
      <c r="O79" s="95"/>
      <c r="P79" s="95"/>
      <c r="Q79" s="95"/>
      <c r="R79" s="95"/>
      <c r="S79" s="95"/>
    </row>
    <row r="80" s="5" customFormat="1" ht="26.1" customHeight="1" spans="1:19">
      <c r="A80" s="126"/>
      <c r="B80" s="51"/>
      <c r="C80" s="52"/>
      <c r="D80" s="52"/>
      <c r="E80" s="53"/>
      <c r="F80" s="119" t="s">
        <v>74</v>
      </c>
      <c r="G80" s="120" t="s">
        <v>75</v>
      </c>
      <c r="H80" s="30">
        <v>400</v>
      </c>
      <c r="I80" s="96"/>
      <c r="J80" s="30">
        <f t="shared" si="16"/>
        <v>400</v>
      </c>
      <c r="K80" s="95">
        <v>38.24</v>
      </c>
      <c r="L80" s="95">
        <v>39.7</v>
      </c>
      <c r="M80" s="95">
        <v>32.65</v>
      </c>
      <c r="N80" s="95">
        <v>75</v>
      </c>
      <c r="O80" s="95">
        <v>58.53</v>
      </c>
      <c r="P80" s="95">
        <v>113.24</v>
      </c>
      <c r="Q80" s="95">
        <v>42.64</v>
      </c>
      <c r="R80" s="95"/>
      <c r="S80" s="95"/>
    </row>
    <row r="81" s="5" customFormat="1" ht="26.1" customHeight="1" spans="1:19">
      <c r="A81" s="91">
        <v>15</v>
      </c>
      <c r="B81" s="65" t="s">
        <v>76</v>
      </c>
      <c r="C81" s="65"/>
      <c r="D81" s="65"/>
      <c r="E81" s="65"/>
      <c r="F81" s="69"/>
      <c r="G81" s="69"/>
      <c r="H81" s="30">
        <f t="shared" ref="H81:H135" si="18">J81</f>
        <v>0</v>
      </c>
      <c r="I81" s="96">
        <f>J82</f>
        <v>0</v>
      </c>
      <c r="J81" s="30">
        <f t="shared" si="16"/>
        <v>0</v>
      </c>
      <c r="K81" s="95"/>
      <c r="L81" s="95"/>
      <c r="M81" s="95"/>
      <c r="N81" s="95"/>
      <c r="O81" s="95"/>
      <c r="P81" s="95"/>
      <c r="Q81" s="95"/>
      <c r="R81" s="95"/>
      <c r="S81" s="95"/>
    </row>
    <row r="82" s="5" customFormat="1" ht="26.1" customHeight="1" spans="1:19">
      <c r="A82" s="42">
        <v>16</v>
      </c>
      <c r="B82" s="65" t="s">
        <v>77</v>
      </c>
      <c r="C82" s="65"/>
      <c r="D82" s="65"/>
      <c r="E82" s="65"/>
      <c r="F82" s="41"/>
      <c r="G82" s="41"/>
      <c r="H82" s="30">
        <f t="shared" si="18"/>
        <v>0</v>
      </c>
      <c r="I82" s="96"/>
      <c r="J82" s="30">
        <f t="shared" si="16"/>
        <v>0</v>
      </c>
      <c r="K82" s="95"/>
      <c r="L82" s="95"/>
      <c r="M82" s="95"/>
      <c r="N82" s="95"/>
      <c r="O82" s="95"/>
      <c r="P82" s="95"/>
      <c r="Q82" s="95"/>
      <c r="R82" s="95"/>
      <c r="S82" s="95"/>
    </row>
    <row r="83" s="5" customFormat="1" ht="26.1" customHeight="1" spans="1:19">
      <c r="A83" s="54"/>
      <c r="B83" s="55" t="s">
        <v>36</v>
      </c>
      <c r="C83" s="56"/>
      <c r="D83" s="56"/>
      <c r="E83" s="57"/>
      <c r="F83" s="41"/>
      <c r="G83" s="41"/>
      <c r="H83" s="30">
        <f t="shared" si="18"/>
        <v>0</v>
      </c>
      <c r="I83" s="96"/>
      <c r="J83" s="30">
        <f t="shared" si="16"/>
        <v>0</v>
      </c>
      <c r="K83" s="95"/>
      <c r="L83" s="95"/>
      <c r="M83" s="95"/>
      <c r="N83" s="95"/>
      <c r="O83" s="95"/>
      <c r="P83" s="95"/>
      <c r="Q83" s="95"/>
      <c r="R83" s="95"/>
      <c r="S83" s="95"/>
    </row>
    <row r="84" s="4" customFormat="1" ht="26.1" customHeight="1" spans="1:19">
      <c r="A84" s="91">
        <v>17</v>
      </c>
      <c r="B84" s="64" t="s">
        <v>78</v>
      </c>
      <c r="C84" s="64"/>
      <c r="D84" s="64"/>
      <c r="E84" s="127" t="s">
        <v>79</v>
      </c>
      <c r="F84" s="46"/>
      <c r="G84" s="46"/>
      <c r="H84" s="30">
        <f>H85+H86+H87+H88+H89+H90+H91+H92+H93+H94+H95+H96+H97+H98+H99+H100+H101+H102+H103+H104+H105</f>
        <v>2936</v>
      </c>
      <c r="I84" s="30">
        <f t="shared" ref="I84:R84" si="19">I85+I86+I87+I88+I89+I90+I91+I92+I93+I94+I95+I96+I97+I98+I99+I100+I101+I102+I103+I104+I105</f>
        <v>0</v>
      </c>
      <c r="J84" s="30">
        <f t="shared" si="19"/>
        <v>2936</v>
      </c>
      <c r="K84" s="30">
        <f t="shared" si="19"/>
        <v>0</v>
      </c>
      <c r="L84" s="30">
        <f t="shared" si="19"/>
        <v>0</v>
      </c>
      <c r="M84" s="30">
        <f t="shared" si="19"/>
        <v>0</v>
      </c>
      <c r="N84" s="30">
        <f t="shared" si="19"/>
        <v>0</v>
      </c>
      <c r="O84" s="30">
        <f t="shared" si="19"/>
        <v>2000</v>
      </c>
      <c r="P84" s="30">
        <f t="shared" si="19"/>
        <v>0</v>
      </c>
      <c r="Q84" s="30">
        <f t="shared" si="19"/>
        <v>0</v>
      </c>
      <c r="R84" s="30">
        <f t="shared" si="19"/>
        <v>936</v>
      </c>
      <c r="S84" s="30"/>
    </row>
    <row r="85" s="5" customFormat="1" ht="26.1" customHeight="1" spans="1:19">
      <c r="A85" s="91"/>
      <c r="B85" s="64"/>
      <c r="C85" s="64"/>
      <c r="D85" s="64"/>
      <c r="E85" s="128" t="s">
        <v>80</v>
      </c>
      <c r="F85" s="41"/>
      <c r="G85" s="41"/>
      <c r="H85" s="30">
        <f t="shared" si="18"/>
        <v>0</v>
      </c>
      <c r="I85" s="96"/>
      <c r="J85" s="30">
        <f t="shared" si="16"/>
        <v>0</v>
      </c>
      <c r="K85" s="95"/>
      <c r="L85" s="95"/>
      <c r="M85" s="95"/>
      <c r="N85" s="95"/>
      <c r="O85" s="95"/>
      <c r="P85" s="95"/>
      <c r="Q85" s="95"/>
      <c r="R85" s="95"/>
      <c r="S85" s="173"/>
    </row>
    <row r="86" s="5" customFormat="1" ht="26.1" customHeight="1" spans="1:19">
      <c r="A86" s="91"/>
      <c r="B86" s="64"/>
      <c r="C86" s="64"/>
      <c r="D86" s="64"/>
      <c r="E86" s="129" t="s">
        <v>81</v>
      </c>
      <c r="F86" s="41"/>
      <c r="G86" s="41"/>
      <c r="H86" s="30">
        <f t="shared" si="18"/>
        <v>0</v>
      </c>
      <c r="I86" s="96"/>
      <c r="J86" s="30">
        <f t="shared" si="16"/>
        <v>0</v>
      </c>
      <c r="K86" s="95"/>
      <c r="L86" s="95"/>
      <c r="M86" s="95"/>
      <c r="N86" s="95"/>
      <c r="O86" s="95"/>
      <c r="P86" s="95"/>
      <c r="Q86" s="95"/>
      <c r="R86" s="95"/>
      <c r="S86" s="95"/>
    </row>
    <row r="87" s="5" customFormat="1" ht="26.1" customHeight="1" spans="1:19">
      <c r="A87" s="91"/>
      <c r="B87" s="64"/>
      <c r="C87" s="64"/>
      <c r="D87" s="64"/>
      <c r="E87" s="129" t="s">
        <v>82</v>
      </c>
      <c r="F87" s="41"/>
      <c r="G87" s="41"/>
      <c r="H87" s="30">
        <f t="shared" si="18"/>
        <v>0</v>
      </c>
      <c r="I87" s="96"/>
      <c r="J87" s="30">
        <f t="shared" si="16"/>
        <v>0</v>
      </c>
      <c r="K87" s="95"/>
      <c r="L87" s="95"/>
      <c r="M87" s="95"/>
      <c r="N87" s="95"/>
      <c r="O87" s="95"/>
      <c r="P87" s="95"/>
      <c r="Q87" s="95"/>
      <c r="R87" s="95"/>
      <c r="S87" s="95"/>
    </row>
    <row r="88" s="5" customFormat="1" ht="26.1" customHeight="1" spans="1:19">
      <c r="A88" s="91"/>
      <c r="B88" s="64"/>
      <c r="C88" s="64"/>
      <c r="D88" s="64"/>
      <c r="E88" s="130" t="s">
        <v>83</v>
      </c>
      <c r="F88" s="41"/>
      <c r="G88" s="41"/>
      <c r="H88" s="30">
        <f t="shared" si="18"/>
        <v>0</v>
      </c>
      <c r="I88" s="96"/>
      <c r="J88" s="30">
        <f t="shared" si="16"/>
        <v>0</v>
      </c>
      <c r="K88" s="95"/>
      <c r="L88" s="95"/>
      <c r="M88" s="95"/>
      <c r="N88" s="95"/>
      <c r="O88" s="95"/>
      <c r="P88" s="95"/>
      <c r="Q88" s="95"/>
      <c r="R88" s="95"/>
      <c r="S88" s="95"/>
    </row>
    <row r="89" s="5" customFormat="1" ht="26.1" customHeight="1" spans="1:19">
      <c r="A89" s="91"/>
      <c r="B89" s="64"/>
      <c r="C89" s="64"/>
      <c r="D89" s="64"/>
      <c r="E89" s="131" t="s">
        <v>84</v>
      </c>
      <c r="F89" s="69" t="s">
        <v>85</v>
      </c>
      <c r="G89" s="69"/>
      <c r="H89" s="30">
        <v>936</v>
      </c>
      <c r="I89" s="96"/>
      <c r="J89" s="30">
        <f t="shared" si="16"/>
        <v>936</v>
      </c>
      <c r="K89" s="95"/>
      <c r="L89" s="95"/>
      <c r="M89" s="95"/>
      <c r="N89" s="95"/>
      <c r="O89" s="95"/>
      <c r="P89" s="95"/>
      <c r="Q89" s="95"/>
      <c r="R89" s="95">
        <v>936</v>
      </c>
      <c r="S89" s="95"/>
    </row>
    <row r="90" s="5" customFormat="1" ht="26.1" customHeight="1" spans="1:19">
      <c r="A90" s="91"/>
      <c r="B90" s="64"/>
      <c r="C90" s="64"/>
      <c r="D90" s="64"/>
      <c r="E90" s="132"/>
      <c r="F90" s="69"/>
      <c r="G90" s="69"/>
      <c r="H90" s="30">
        <f t="shared" si="18"/>
        <v>0</v>
      </c>
      <c r="I90" s="96"/>
      <c r="J90" s="30">
        <f t="shared" si="16"/>
        <v>0</v>
      </c>
      <c r="K90" s="95"/>
      <c r="L90" s="95"/>
      <c r="M90" s="95"/>
      <c r="N90" s="95"/>
      <c r="O90" s="95"/>
      <c r="P90" s="95"/>
      <c r="Q90" s="95"/>
      <c r="R90" s="95"/>
      <c r="S90" s="95"/>
    </row>
    <row r="91" s="5" customFormat="1" ht="26.1" customHeight="1" spans="1:19">
      <c r="A91" s="91"/>
      <c r="B91" s="64"/>
      <c r="C91" s="64"/>
      <c r="D91" s="64"/>
      <c r="E91" s="133" t="s">
        <v>86</v>
      </c>
      <c r="F91" s="41"/>
      <c r="G91" s="41"/>
      <c r="H91" s="30">
        <f t="shared" si="18"/>
        <v>0</v>
      </c>
      <c r="I91" s="96"/>
      <c r="J91" s="30">
        <f t="shared" si="16"/>
        <v>0</v>
      </c>
      <c r="K91" s="95"/>
      <c r="L91" s="95"/>
      <c r="M91" s="95"/>
      <c r="N91" s="95"/>
      <c r="O91" s="95"/>
      <c r="P91" s="95"/>
      <c r="Q91" s="95"/>
      <c r="R91" s="95"/>
      <c r="S91" s="95"/>
    </row>
    <row r="92" s="5" customFormat="1" ht="26.1" customHeight="1" spans="1:19">
      <c r="A92" s="91"/>
      <c r="B92" s="64"/>
      <c r="C92" s="64"/>
      <c r="D92" s="64"/>
      <c r="E92" s="129" t="s">
        <v>87</v>
      </c>
      <c r="F92" s="41"/>
      <c r="G92" s="41"/>
      <c r="H92" s="30">
        <f t="shared" si="18"/>
        <v>0</v>
      </c>
      <c r="I92" s="96"/>
      <c r="J92" s="30">
        <f t="shared" si="16"/>
        <v>0</v>
      </c>
      <c r="K92" s="95"/>
      <c r="L92" s="95"/>
      <c r="M92" s="95"/>
      <c r="N92" s="95"/>
      <c r="O92" s="95"/>
      <c r="P92" s="95"/>
      <c r="Q92" s="95"/>
      <c r="R92" s="95"/>
      <c r="S92" s="95"/>
    </row>
    <row r="93" s="5" customFormat="1" ht="26.1" customHeight="1" spans="1:19">
      <c r="A93" s="91"/>
      <c r="B93" s="64"/>
      <c r="C93" s="64"/>
      <c r="D93" s="64"/>
      <c r="E93" s="129" t="s">
        <v>88</v>
      </c>
      <c r="F93" s="69"/>
      <c r="G93" s="69"/>
      <c r="H93" s="30">
        <f t="shared" si="18"/>
        <v>0</v>
      </c>
      <c r="I93" s="96"/>
      <c r="J93" s="30">
        <f t="shared" si="16"/>
        <v>0</v>
      </c>
      <c r="K93" s="95"/>
      <c r="L93" s="95"/>
      <c r="M93" s="95"/>
      <c r="N93" s="95"/>
      <c r="O93" s="95"/>
      <c r="P93" s="95"/>
      <c r="Q93" s="95"/>
      <c r="R93" s="95"/>
      <c r="S93" s="95"/>
    </row>
    <row r="94" s="5" customFormat="1" ht="26.1" customHeight="1" spans="1:19">
      <c r="A94" s="91"/>
      <c r="B94" s="64"/>
      <c r="C94" s="64"/>
      <c r="D94" s="64"/>
      <c r="E94" s="134" t="s">
        <v>89</v>
      </c>
      <c r="F94" s="69"/>
      <c r="G94" s="69"/>
      <c r="H94" s="30">
        <f t="shared" si="18"/>
        <v>0</v>
      </c>
      <c r="I94" s="96"/>
      <c r="J94" s="30">
        <f t="shared" si="16"/>
        <v>0</v>
      </c>
      <c r="K94" s="95"/>
      <c r="L94" s="95"/>
      <c r="M94" s="95"/>
      <c r="N94" s="95"/>
      <c r="O94" s="95"/>
      <c r="P94" s="95"/>
      <c r="Q94" s="95"/>
      <c r="R94" s="95"/>
      <c r="S94" s="95"/>
    </row>
    <row r="95" s="5" customFormat="1" ht="26.1" customHeight="1" spans="1:19">
      <c r="A95" s="91"/>
      <c r="B95" s="64"/>
      <c r="C95" s="64"/>
      <c r="D95" s="64"/>
      <c r="E95" s="134" t="s">
        <v>90</v>
      </c>
      <c r="F95" s="69" t="s">
        <v>91</v>
      </c>
      <c r="G95" s="69" t="s">
        <v>92</v>
      </c>
      <c r="H95" s="30">
        <f t="shared" si="18"/>
        <v>2000</v>
      </c>
      <c r="I95" s="96"/>
      <c r="J95" s="30">
        <f t="shared" si="16"/>
        <v>2000</v>
      </c>
      <c r="K95" s="95"/>
      <c r="L95" s="95"/>
      <c r="M95" s="95"/>
      <c r="N95" s="95"/>
      <c r="O95" s="95">
        <v>2000</v>
      </c>
      <c r="P95" s="95"/>
      <c r="Q95" s="95"/>
      <c r="R95" s="95"/>
      <c r="S95" s="95"/>
    </row>
    <row r="96" s="5" customFormat="1" ht="26.1" customHeight="1" spans="1:19">
      <c r="A96" s="91"/>
      <c r="B96" s="64"/>
      <c r="C96" s="64"/>
      <c r="D96" s="64"/>
      <c r="E96" s="129" t="s">
        <v>93</v>
      </c>
      <c r="F96" s="41"/>
      <c r="G96" s="41"/>
      <c r="H96" s="30">
        <f t="shared" si="18"/>
        <v>0</v>
      </c>
      <c r="I96" s="96"/>
      <c r="J96" s="30">
        <f t="shared" si="16"/>
        <v>0</v>
      </c>
      <c r="K96" s="95"/>
      <c r="L96" s="95"/>
      <c r="M96" s="95"/>
      <c r="N96" s="95"/>
      <c r="O96" s="95"/>
      <c r="P96" s="95"/>
      <c r="Q96" s="95"/>
      <c r="R96" s="95"/>
      <c r="S96" s="95"/>
    </row>
    <row r="97" s="5" customFormat="1" ht="26.1" customHeight="1" spans="1:19">
      <c r="A97" s="91"/>
      <c r="B97" s="64"/>
      <c r="C97" s="64"/>
      <c r="D97" s="64"/>
      <c r="E97" s="129" t="s">
        <v>94</v>
      </c>
      <c r="F97" s="41"/>
      <c r="G97" s="41"/>
      <c r="H97" s="30">
        <f t="shared" si="18"/>
        <v>0</v>
      </c>
      <c r="I97" s="96"/>
      <c r="J97" s="30">
        <f t="shared" si="16"/>
        <v>0</v>
      </c>
      <c r="K97" s="95"/>
      <c r="L97" s="95"/>
      <c r="M97" s="95"/>
      <c r="N97" s="95"/>
      <c r="O97" s="95"/>
      <c r="P97" s="95"/>
      <c r="Q97" s="95"/>
      <c r="R97" s="95"/>
      <c r="S97" s="95"/>
    </row>
    <row r="98" s="5" customFormat="1" ht="26.1" customHeight="1" spans="1:19">
      <c r="A98" s="91"/>
      <c r="B98" s="64"/>
      <c r="C98" s="64"/>
      <c r="D98" s="64"/>
      <c r="E98" s="129" t="s">
        <v>95</v>
      </c>
      <c r="F98" s="41"/>
      <c r="G98" s="41"/>
      <c r="H98" s="30">
        <f t="shared" si="18"/>
        <v>0</v>
      </c>
      <c r="I98" s="96"/>
      <c r="J98" s="30">
        <f t="shared" si="16"/>
        <v>0</v>
      </c>
      <c r="K98" s="95"/>
      <c r="L98" s="95"/>
      <c r="M98" s="95"/>
      <c r="N98" s="95"/>
      <c r="O98" s="95"/>
      <c r="P98" s="95"/>
      <c r="Q98" s="95"/>
      <c r="R98" s="95"/>
      <c r="S98" s="95"/>
    </row>
    <row r="99" s="5" customFormat="1" ht="26.1" customHeight="1" spans="1:19">
      <c r="A99" s="91"/>
      <c r="B99" s="64"/>
      <c r="C99" s="64"/>
      <c r="D99" s="64"/>
      <c r="E99" s="129" t="s">
        <v>96</v>
      </c>
      <c r="F99" s="41"/>
      <c r="G99" s="41"/>
      <c r="H99" s="30">
        <f t="shared" si="18"/>
        <v>0</v>
      </c>
      <c r="I99" s="96"/>
      <c r="J99" s="30">
        <f t="shared" si="16"/>
        <v>0</v>
      </c>
      <c r="K99" s="95"/>
      <c r="L99" s="95"/>
      <c r="M99" s="95"/>
      <c r="N99" s="95"/>
      <c r="O99" s="95"/>
      <c r="P99" s="95"/>
      <c r="Q99" s="95"/>
      <c r="R99" s="95"/>
      <c r="S99" s="95"/>
    </row>
    <row r="100" s="5" customFormat="1" ht="26.1" customHeight="1" spans="1:19">
      <c r="A100" s="91"/>
      <c r="B100" s="64"/>
      <c r="C100" s="64"/>
      <c r="D100" s="64"/>
      <c r="E100" s="130" t="s">
        <v>97</v>
      </c>
      <c r="F100" s="41"/>
      <c r="G100" s="41"/>
      <c r="H100" s="30">
        <f t="shared" si="18"/>
        <v>0</v>
      </c>
      <c r="I100" s="96"/>
      <c r="J100" s="30">
        <f t="shared" si="16"/>
        <v>0</v>
      </c>
      <c r="K100" s="95"/>
      <c r="L100" s="95"/>
      <c r="M100" s="95"/>
      <c r="N100" s="95"/>
      <c r="O100" s="95"/>
      <c r="P100" s="95"/>
      <c r="Q100" s="95"/>
      <c r="R100" s="95"/>
      <c r="S100" s="95"/>
    </row>
    <row r="101" s="5" customFormat="1" ht="26.1" customHeight="1" spans="1:19">
      <c r="A101" s="91"/>
      <c r="B101" s="64"/>
      <c r="C101" s="64"/>
      <c r="D101" s="64"/>
      <c r="E101" s="130" t="s">
        <v>98</v>
      </c>
      <c r="F101" s="41"/>
      <c r="G101" s="41"/>
      <c r="H101" s="30">
        <f t="shared" si="18"/>
        <v>0</v>
      </c>
      <c r="I101" s="96"/>
      <c r="J101" s="30">
        <f t="shared" si="16"/>
        <v>0</v>
      </c>
      <c r="K101" s="95"/>
      <c r="L101" s="95"/>
      <c r="M101" s="95"/>
      <c r="N101" s="95"/>
      <c r="O101" s="95"/>
      <c r="P101" s="95"/>
      <c r="Q101" s="95"/>
      <c r="R101" s="95"/>
      <c r="S101" s="95"/>
    </row>
    <row r="102" s="5" customFormat="1" ht="26.1" customHeight="1" spans="1:19">
      <c r="A102" s="91"/>
      <c r="B102" s="64"/>
      <c r="C102" s="64"/>
      <c r="D102" s="64"/>
      <c r="E102" s="130" t="s">
        <v>99</v>
      </c>
      <c r="F102" s="41"/>
      <c r="G102" s="41"/>
      <c r="H102" s="30">
        <f t="shared" si="18"/>
        <v>0</v>
      </c>
      <c r="I102" s="96"/>
      <c r="J102" s="30">
        <f t="shared" si="16"/>
        <v>0</v>
      </c>
      <c r="K102" s="95"/>
      <c r="L102" s="95"/>
      <c r="M102" s="95"/>
      <c r="N102" s="95"/>
      <c r="O102" s="95"/>
      <c r="P102" s="95"/>
      <c r="Q102" s="95"/>
      <c r="R102" s="95"/>
      <c r="S102" s="95"/>
    </row>
    <row r="103" s="5" customFormat="1" ht="26.1" customHeight="1" spans="1:19">
      <c r="A103" s="91"/>
      <c r="B103" s="64"/>
      <c r="C103" s="64"/>
      <c r="D103" s="64"/>
      <c r="E103" s="130" t="s">
        <v>100</v>
      </c>
      <c r="F103" s="41"/>
      <c r="G103" s="41"/>
      <c r="H103" s="30">
        <f t="shared" si="18"/>
        <v>0</v>
      </c>
      <c r="I103" s="96"/>
      <c r="J103" s="30">
        <f t="shared" si="16"/>
        <v>0</v>
      </c>
      <c r="K103" s="95"/>
      <c r="L103" s="95"/>
      <c r="M103" s="95"/>
      <c r="N103" s="95"/>
      <c r="O103" s="95"/>
      <c r="P103" s="95"/>
      <c r="Q103" s="95"/>
      <c r="R103" s="95"/>
      <c r="S103" s="95"/>
    </row>
    <row r="104" s="5" customFormat="1" ht="26.1" customHeight="1" spans="1:19">
      <c r="A104" s="91"/>
      <c r="B104" s="64"/>
      <c r="C104" s="64"/>
      <c r="D104" s="64"/>
      <c r="E104" s="130" t="s">
        <v>101</v>
      </c>
      <c r="F104" s="41"/>
      <c r="G104" s="41"/>
      <c r="H104" s="30">
        <f t="shared" si="18"/>
        <v>0</v>
      </c>
      <c r="I104" s="96"/>
      <c r="J104" s="30">
        <f t="shared" si="16"/>
        <v>0</v>
      </c>
      <c r="K104" s="95"/>
      <c r="L104" s="95"/>
      <c r="M104" s="95"/>
      <c r="N104" s="95"/>
      <c r="O104" s="95"/>
      <c r="P104" s="95"/>
      <c r="Q104" s="95"/>
      <c r="R104" s="95"/>
      <c r="S104" s="95"/>
    </row>
    <row r="105" s="5" customFormat="1" ht="26.1" customHeight="1" spans="1:19">
      <c r="A105" s="91"/>
      <c r="B105" s="64"/>
      <c r="C105" s="64"/>
      <c r="D105" s="64"/>
      <c r="E105" s="130" t="s">
        <v>102</v>
      </c>
      <c r="F105" s="41"/>
      <c r="G105" s="41"/>
      <c r="H105" s="30">
        <f t="shared" si="18"/>
        <v>0</v>
      </c>
      <c r="I105" s="96"/>
      <c r="J105" s="30">
        <f t="shared" si="16"/>
        <v>0</v>
      </c>
      <c r="K105" s="95"/>
      <c r="L105" s="95"/>
      <c r="M105" s="95"/>
      <c r="N105" s="95"/>
      <c r="O105" s="95"/>
      <c r="P105" s="95"/>
      <c r="Q105" s="95"/>
      <c r="R105" s="95"/>
      <c r="S105" s="95"/>
    </row>
    <row r="106" s="6" customFormat="1" ht="26.1" customHeight="1" spans="1:195">
      <c r="A106" s="135" t="s">
        <v>103</v>
      </c>
      <c r="B106" s="136"/>
      <c r="C106" s="136"/>
      <c r="D106" s="136"/>
      <c r="E106" s="137"/>
      <c r="F106" s="138"/>
      <c r="G106" s="138"/>
      <c r="H106" s="30">
        <f t="shared" si="18"/>
        <v>0</v>
      </c>
      <c r="I106" s="167"/>
      <c r="J106" s="30">
        <f t="shared" si="16"/>
        <v>0</v>
      </c>
      <c r="K106" s="167"/>
      <c r="L106" s="167"/>
      <c r="M106" s="167"/>
      <c r="N106" s="167"/>
      <c r="O106" s="167"/>
      <c r="P106" s="167"/>
      <c r="Q106" s="167"/>
      <c r="R106" s="167"/>
      <c r="S106" s="167"/>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c r="CS106" s="174"/>
      <c r="CT106" s="174"/>
      <c r="CU106" s="174"/>
      <c r="CV106" s="174"/>
      <c r="CW106" s="174"/>
      <c r="CX106" s="174"/>
      <c r="CY106" s="174"/>
      <c r="CZ106" s="174"/>
      <c r="DA106" s="174"/>
      <c r="DB106" s="174"/>
      <c r="DC106" s="174"/>
      <c r="DD106" s="174"/>
      <c r="DE106" s="174"/>
      <c r="DF106" s="174"/>
      <c r="DG106" s="174"/>
      <c r="DH106" s="174"/>
      <c r="DI106" s="174"/>
      <c r="DJ106" s="174"/>
      <c r="DK106" s="174"/>
      <c r="DL106" s="174"/>
      <c r="DM106" s="174"/>
      <c r="DN106" s="174"/>
      <c r="DO106" s="174"/>
      <c r="DP106" s="174"/>
      <c r="DQ106" s="174"/>
      <c r="DR106" s="174"/>
      <c r="DS106" s="174"/>
      <c r="DT106" s="174"/>
      <c r="DU106" s="174"/>
      <c r="DV106" s="174"/>
      <c r="DW106" s="174"/>
      <c r="DX106" s="174"/>
      <c r="DY106" s="174"/>
      <c r="DZ106" s="174"/>
      <c r="EA106" s="174"/>
      <c r="EB106" s="174"/>
      <c r="EC106" s="174"/>
      <c r="ED106" s="174"/>
      <c r="EE106" s="174"/>
      <c r="EF106" s="174"/>
      <c r="EG106" s="174"/>
      <c r="EH106" s="174"/>
      <c r="EI106" s="174"/>
      <c r="EJ106" s="174"/>
      <c r="EK106" s="174"/>
      <c r="EL106" s="174"/>
      <c r="EM106" s="174"/>
      <c r="EN106" s="174"/>
      <c r="EO106" s="174"/>
      <c r="EP106" s="174"/>
      <c r="EQ106" s="174"/>
      <c r="ER106" s="174"/>
      <c r="ES106" s="174"/>
      <c r="ET106" s="174"/>
      <c r="EU106" s="174"/>
      <c r="EV106" s="174"/>
      <c r="EW106" s="174"/>
      <c r="EX106" s="174"/>
      <c r="EY106" s="174"/>
      <c r="EZ106" s="174"/>
      <c r="FA106" s="174"/>
      <c r="FB106" s="174"/>
      <c r="FC106" s="174"/>
      <c r="FD106" s="174"/>
      <c r="FE106" s="174"/>
      <c r="FF106" s="174"/>
      <c r="FG106" s="174"/>
      <c r="FH106" s="174"/>
      <c r="FI106" s="174"/>
      <c r="FJ106" s="174"/>
      <c r="FK106" s="174"/>
      <c r="FL106" s="174"/>
      <c r="FM106" s="174"/>
      <c r="FN106" s="174"/>
      <c r="FO106" s="174"/>
      <c r="FP106" s="174"/>
      <c r="FQ106" s="174"/>
      <c r="FR106" s="174"/>
      <c r="FS106" s="174"/>
      <c r="FT106" s="174"/>
      <c r="FU106" s="174"/>
      <c r="FV106" s="174"/>
      <c r="FW106" s="174"/>
      <c r="FX106" s="174"/>
      <c r="FY106" s="174"/>
      <c r="FZ106" s="174"/>
      <c r="GA106" s="174"/>
      <c r="GB106" s="174"/>
      <c r="GC106" s="174"/>
      <c r="GD106" s="174"/>
      <c r="GE106" s="174"/>
      <c r="GF106" s="174"/>
      <c r="GG106" s="174"/>
      <c r="GH106" s="174"/>
      <c r="GI106" s="174"/>
      <c r="GJ106" s="174"/>
      <c r="GK106" s="174"/>
      <c r="GL106" s="174"/>
      <c r="GM106" s="174"/>
    </row>
    <row r="107" s="7" customFormat="1" ht="26.1" customHeight="1" spans="1:195">
      <c r="A107" s="135" t="s">
        <v>104</v>
      </c>
      <c r="B107" s="136"/>
      <c r="C107" s="136"/>
      <c r="D107" s="136"/>
      <c r="E107" s="137"/>
      <c r="F107" s="139"/>
      <c r="G107" s="139"/>
      <c r="H107" s="30">
        <f>H109+H113+H115+H119+H123+H125+H126+H128+H130</f>
        <v>14587.12</v>
      </c>
      <c r="I107" s="30">
        <f t="shared" ref="I107:R107" si="20">I109+I113+I115+I119+I123+I125+I126+I128+I130</f>
        <v>0</v>
      </c>
      <c r="J107" s="30">
        <f t="shared" si="20"/>
        <v>14587.12</v>
      </c>
      <c r="K107" s="30">
        <f t="shared" si="20"/>
        <v>2097.6</v>
      </c>
      <c r="L107" s="30">
        <f t="shared" si="20"/>
        <v>1377.6</v>
      </c>
      <c r="M107" s="30">
        <f t="shared" si="20"/>
        <v>1504.16</v>
      </c>
      <c r="N107" s="30">
        <f t="shared" si="20"/>
        <v>2530.8</v>
      </c>
      <c r="O107" s="30">
        <f t="shared" si="20"/>
        <v>2444</v>
      </c>
      <c r="P107" s="30">
        <f t="shared" si="20"/>
        <v>2786.84</v>
      </c>
      <c r="Q107" s="30">
        <f t="shared" si="20"/>
        <v>1746.12</v>
      </c>
      <c r="R107" s="30">
        <f t="shared" si="20"/>
        <v>100</v>
      </c>
      <c r="S107" s="168"/>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17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c r="DE107" s="175"/>
      <c r="DF107" s="175"/>
      <c r="DG107" s="175"/>
      <c r="DH107" s="175"/>
      <c r="DI107" s="175"/>
      <c r="DJ107" s="175"/>
      <c r="DK107" s="175"/>
      <c r="DL107" s="175"/>
      <c r="DM107" s="175"/>
      <c r="DN107" s="175"/>
      <c r="DO107" s="175"/>
      <c r="DP107" s="175"/>
      <c r="DQ107" s="175"/>
      <c r="DR107" s="175"/>
      <c r="DS107" s="175"/>
      <c r="DT107" s="175"/>
      <c r="DU107" s="175"/>
      <c r="DV107" s="175"/>
      <c r="DW107" s="175"/>
      <c r="DX107" s="175"/>
      <c r="DY107" s="175"/>
      <c r="DZ107" s="175"/>
      <c r="EA107" s="175"/>
      <c r="EB107" s="175"/>
      <c r="EC107" s="175"/>
      <c r="ED107" s="175"/>
      <c r="EE107" s="175"/>
      <c r="EF107" s="175"/>
      <c r="EG107" s="175"/>
      <c r="EH107" s="175"/>
      <c r="EI107" s="175"/>
      <c r="EJ107" s="175"/>
      <c r="EK107" s="175"/>
      <c r="EL107" s="175"/>
      <c r="EM107" s="175"/>
      <c r="EN107" s="175"/>
      <c r="EO107" s="175"/>
      <c r="EP107" s="175"/>
      <c r="EQ107" s="175"/>
      <c r="ER107" s="175"/>
      <c r="ES107" s="175"/>
      <c r="ET107" s="175"/>
      <c r="EU107" s="175"/>
      <c r="EV107" s="175"/>
      <c r="EW107" s="175"/>
      <c r="EX107" s="175"/>
      <c r="EY107" s="175"/>
      <c r="EZ107" s="175"/>
      <c r="FA107" s="175"/>
      <c r="FB107" s="175"/>
      <c r="FC107" s="175"/>
      <c r="FD107" s="175"/>
      <c r="FE107" s="175"/>
      <c r="FF107" s="175"/>
      <c r="FG107" s="175"/>
      <c r="FH107" s="175"/>
      <c r="FI107" s="175"/>
      <c r="FJ107" s="175"/>
      <c r="FK107" s="175"/>
      <c r="FL107" s="175"/>
      <c r="FM107" s="175"/>
      <c r="FN107" s="175"/>
      <c r="FO107" s="175"/>
      <c r="FP107" s="175"/>
      <c r="FQ107" s="175"/>
      <c r="FR107" s="175"/>
      <c r="FS107" s="175"/>
      <c r="FT107" s="175"/>
      <c r="FU107" s="175"/>
      <c r="FV107" s="175"/>
      <c r="FW107" s="175"/>
      <c r="FX107" s="175"/>
      <c r="FY107" s="175"/>
      <c r="FZ107" s="175"/>
      <c r="GA107" s="175"/>
      <c r="GB107" s="175"/>
      <c r="GC107" s="175"/>
      <c r="GD107" s="175"/>
      <c r="GE107" s="175"/>
      <c r="GF107" s="175"/>
      <c r="GG107" s="175"/>
      <c r="GH107" s="175"/>
      <c r="GI107" s="175"/>
      <c r="GJ107" s="175"/>
      <c r="GK107" s="175"/>
      <c r="GL107" s="175"/>
      <c r="GM107" s="175"/>
    </row>
    <row r="108" s="7" customFormat="1" ht="26.1" customHeight="1" spans="1:195">
      <c r="A108" s="135" t="s">
        <v>105</v>
      </c>
      <c r="B108" s="136"/>
      <c r="C108" s="136"/>
      <c r="D108" s="136"/>
      <c r="E108" s="137"/>
      <c r="F108" s="139"/>
      <c r="G108" s="139"/>
      <c r="H108" s="30"/>
      <c r="I108" s="30"/>
      <c r="J108" s="30"/>
      <c r="K108" s="168"/>
      <c r="L108" s="168"/>
      <c r="M108" s="168"/>
      <c r="N108" s="168"/>
      <c r="O108" s="168"/>
      <c r="P108" s="168"/>
      <c r="Q108" s="168"/>
      <c r="R108" s="168"/>
      <c r="S108" s="168"/>
      <c r="T108" s="175"/>
      <c r="U108" s="175"/>
      <c r="V108" s="175"/>
      <c r="W108" s="175"/>
      <c r="X108" s="175"/>
      <c r="Y108" s="175"/>
      <c r="Z108" s="175"/>
      <c r="AA108" s="175"/>
      <c r="AB108" s="175"/>
      <c r="AC108" s="175"/>
      <c r="AD108" s="175"/>
      <c r="AE108" s="175"/>
      <c r="AF108" s="175"/>
      <c r="AG108" s="175"/>
      <c r="AH108" s="175"/>
      <c r="AI108" s="175"/>
      <c r="AJ108" s="175"/>
      <c r="AK108" s="175"/>
      <c r="AL108" s="175"/>
      <c r="AM108" s="175"/>
      <c r="AN108" s="175"/>
      <c r="AO108" s="175"/>
      <c r="AP108" s="175"/>
      <c r="AQ108" s="175"/>
      <c r="AR108" s="175"/>
      <c r="AS108" s="175"/>
      <c r="AT108" s="175"/>
      <c r="AU108" s="175"/>
      <c r="AV108" s="175"/>
      <c r="AW108" s="175"/>
      <c r="AX108" s="175"/>
      <c r="AY108" s="175"/>
      <c r="AZ108" s="175"/>
      <c r="BA108" s="175"/>
      <c r="BB108" s="175"/>
      <c r="BC108" s="175"/>
      <c r="BD108" s="175"/>
      <c r="BE108" s="175"/>
      <c r="BF108" s="175"/>
      <c r="BG108" s="175"/>
      <c r="BH108" s="175"/>
      <c r="BI108" s="175"/>
      <c r="BJ108" s="175"/>
      <c r="BK108" s="175"/>
      <c r="BL108" s="175"/>
      <c r="BM108" s="175"/>
      <c r="BN108" s="175"/>
      <c r="BO108" s="175"/>
      <c r="BP108" s="175"/>
      <c r="BQ108" s="175"/>
      <c r="BR108" s="175"/>
      <c r="BS108" s="175"/>
      <c r="BT108" s="175"/>
      <c r="BU108" s="175"/>
      <c r="BV108" s="175"/>
      <c r="BW108" s="175"/>
      <c r="BX108" s="175"/>
      <c r="BY108" s="175"/>
      <c r="BZ108" s="175"/>
      <c r="CA108" s="175"/>
      <c r="CB108" s="175"/>
      <c r="CC108" s="175"/>
      <c r="CD108" s="175"/>
      <c r="CE108" s="175"/>
      <c r="CF108" s="175"/>
      <c r="CG108" s="175"/>
      <c r="CH108" s="175"/>
      <c r="CI108" s="175"/>
      <c r="CJ108" s="175"/>
      <c r="CK108" s="175"/>
      <c r="CL108" s="175"/>
      <c r="CM108" s="175"/>
      <c r="CN108" s="175"/>
      <c r="CO108" s="175"/>
      <c r="CP108" s="175"/>
      <c r="CQ108" s="175"/>
      <c r="CR108" s="175"/>
      <c r="CS108" s="175"/>
      <c r="CT108" s="175"/>
      <c r="CU108" s="175"/>
      <c r="CV108" s="175"/>
      <c r="CW108" s="175"/>
      <c r="CX108" s="175"/>
      <c r="CY108" s="175"/>
      <c r="CZ108" s="175"/>
      <c r="DA108" s="175"/>
      <c r="DB108" s="175"/>
      <c r="DC108" s="175"/>
      <c r="DD108" s="175"/>
      <c r="DE108" s="175"/>
      <c r="DF108" s="175"/>
      <c r="DG108" s="175"/>
      <c r="DH108" s="175"/>
      <c r="DI108" s="175"/>
      <c r="DJ108" s="175"/>
      <c r="DK108" s="175"/>
      <c r="DL108" s="175"/>
      <c r="DM108" s="175"/>
      <c r="DN108" s="175"/>
      <c r="DO108" s="175"/>
      <c r="DP108" s="175"/>
      <c r="DQ108" s="175"/>
      <c r="DR108" s="175"/>
      <c r="DS108" s="175"/>
      <c r="DT108" s="175"/>
      <c r="DU108" s="175"/>
      <c r="DV108" s="175"/>
      <c r="DW108" s="175"/>
      <c r="DX108" s="175"/>
      <c r="DY108" s="175"/>
      <c r="DZ108" s="175"/>
      <c r="EA108" s="175"/>
      <c r="EB108" s="175"/>
      <c r="EC108" s="175"/>
      <c r="ED108" s="175"/>
      <c r="EE108" s="175"/>
      <c r="EF108" s="175"/>
      <c r="EG108" s="175"/>
      <c r="EH108" s="175"/>
      <c r="EI108" s="175"/>
      <c r="EJ108" s="175"/>
      <c r="EK108" s="175"/>
      <c r="EL108" s="175"/>
      <c r="EM108" s="175"/>
      <c r="EN108" s="175"/>
      <c r="EO108" s="175"/>
      <c r="EP108" s="175"/>
      <c r="EQ108" s="175"/>
      <c r="ER108" s="175"/>
      <c r="ES108" s="175"/>
      <c r="ET108" s="175"/>
      <c r="EU108" s="175"/>
      <c r="EV108" s="175"/>
      <c r="EW108" s="175"/>
      <c r="EX108" s="175"/>
      <c r="EY108" s="175"/>
      <c r="EZ108" s="175"/>
      <c r="FA108" s="175"/>
      <c r="FB108" s="175"/>
      <c r="FC108" s="175"/>
      <c r="FD108" s="175"/>
      <c r="FE108" s="175"/>
      <c r="FF108" s="175"/>
      <c r="FG108" s="175"/>
      <c r="FH108" s="175"/>
      <c r="FI108" s="175"/>
      <c r="FJ108" s="175"/>
      <c r="FK108" s="175"/>
      <c r="FL108" s="175"/>
      <c r="FM108" s="175"/>
      <c r="FN108" s="175"/>
      <c r="FO108" s="175"/>
      <c r="FP108" s="175"/>
      <c r="FQ108" s="175"/>
      <c r="FR108" s="175"/>
      <c r="FS108" s="175"/>
      <c r="FT108" s="175"/>
      <c r="FU108" s="175"/>
      <c r="FV108" s="175"/>
      <c r="FW108" s="175"/>
      <c r="FX108" s="175"/>
      <c r="FY108" s="175"/>
      <c r="FZ108" s="175"/>
      <c r="GA108" s="175"/>
      <c r="GB108" s="175"/>
      <c r="GC108" s="175"/>
      <c r="GD108" s="175"/>
      <c r="GE108" s="175"/>
      <c r="GF108" s="175"/>
      <c r="GG108" s="175"/>
      <c r="GH108" s="175"/>
      <c r="GI108" s="175"/>
      <c r="GJ108" s="175"/>
      <c r="GK108" s="175"/>
      <c r="GL108" s="175"/>
      <c r="GM108" s="175"/>
    </row>
    <row r="109" s="6" customFormat="1" ht="26.1" customHeight="1" spans="1:195">
      <c r="A109" s="140">
        <v>1</v>
      </c>
      <c r="B109" s="141" t="s">
        <v>23</v>
      </c>
      <c r="C109" s="141"/>
      <c r="D109" s="141"/>
      <c r="E109" s="141"/>
      <c r="F109" s="142"/>
      <c r="G109" s="29"/>
      <c r="H109" s="30"/>
      <c r="I109" s="167"/>
      <c r="J109" s="30"/>
      <c r="K109" s="169"/>
      <c r="L109" s="169"/>
      <c r="M109" s="169"/>
      <c r="N109" s="169"/>
      <c r="O109" s="169"/>
      <c r="P109" s="169"/>
      <c r="Q109" s="169"/>
      <c r="R109" s="169"/>
      <c r="S109" s="167"/>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c r="CS109" s="174"/>
      <c r="CT109" s="174"/>
      <c r="CU109" s="174"/>
      <c r="CV109" s="174"/>
      <c r="CW109" s="174"/>
      <c r="CX109" s="174"/>
      <c r="CY109" s="174"/>
      <c r="CZ109" s="174"/>
      <c r="DA109" s="174"/>
      <c r="DB109" s="174"/>
      <c r="DC109" s="174"/>
      <c r="DD109" s="174"/>
      <c r="DE109" s="174"/>
      <c r="DF109" s="174"/>
      <c r="DG109" s="174"/>
      <c r="DH109" s="174"/>
      <c r="DI109" s="174"/>
      <c r="DJ109" s="174"/>
      <c r="DK109" s="174"/>
      <c r="DL109" s="174"/>
      <c r="DM109" s="174"/>
      <c r="DN109" s="174"/>
      <c r="DO109" s="174"/>
      <c r="DP109" s="174"/>
      <c r="DQ109" s="174"/>
      <c r="DR109" s="174"/>
      <c r="DS109" s="174"/>
      <c r="DT109" s="174"/>
      <c r="DU109" s="174"/>
      <c r="DV109" s="174"/>
      <c r="DW109" s="174"/>
      <c r="DX109" s="174"/>
      <c r="DY109" s="174"/>
      <c r="DZ109" s="174"/>
      <c r="EA109" s="174"/>
      <c r="EB109" s="174"/>
      <c r="EC109" s="174"/>
      <c r="ED109" s="174"/>
      <c r="EE109" s="174"/>
      <c r="EF109" s="174"/>
      <c r="EG109" s="174"/>
      <c r="EH109" s="174"/>
      <c r="EI109" s="174"/>
      <c r="EJ109" s="174"/>
      <c r="EK109" s="174"/>
      <c r="EL109" s="174"/>
      <c r="EM109" s="174"/>
      <c r="EN109" s="174"/>
      <c r="EO109" s="174"/>
      <c r="EP109" s="174"/>
      <c r="EQ109" s="174"/>
      <c r="ER109" s="174"/>
      <c r="ES109" s="174"/>
      <c r="ET109" s="174"/>
      <c r="EU109" s="174"/>
      <c r="EV109" s="174"/>
      <c r="EW109" s="174"/>
      <c r="EX109" s="174"/>
      <c r="EY109" s="174"/>
      <c r="EZ109" s="174"/>
      <c r="FA109" s="174"/>
      <c r="FB109" s="174"/>
      <c r="FC109" s="174"/>
      <c r="FD109" s="174"/>
      <c r="FE109" s="174"/>
      <c r="FF109" s="174"/>
      <c r="FG109" s="174"/>
      <c r="FH109" s="174"/>
      <c r="FI109" s="174"/>
      <c r="FJ109" s="174"/>
      <c r="FK109" s="174"/>
      <c r="FL109" s="174"/>
      <c r="FM109" s="174"/>
      <c r="FN109" s="174"/>
      <c r="FO109" s="174"/>
      <c r="FP109" s="174"/>
      <c r="FQ109" s="174"/>
      <c r="FR109" s="174"/>
      <c r="FS109" s="174"/>
      <c r="FT109" s="174"/>
      <c r="FU109" s="174"/>
      <c r="FV109" s="174"/>
      <c r="FW109" s="174"/>
      <c r="FX109" s="174"/>
      <c r="FY109" s="174"/>
      <c r="FZ109" s="174"/>
      <c r="GA109" s="174"/>
      <c r="GB109" s="174"/>
      <c r="GC109" s="174"/>
      <c r="GD109" s="174"/>
      <c r="GE109" s="174"/>
      <c r="GF109" s="174"/>
      <c r="GG109" s="174"/>
      <c r="GH109" s="174"/>
      <c r="GI109" s="174"/>
      <c r="GJ109" s="174"/>
      <c r="GK109" s="174"/>
      <c r="GL109" s="174"/>
      <c r="GM109" s="174"/>
    </row>
    <row r="110" s="8" customFormat="1" ht="26.1" customHeight="1" spans="1:195">
      <c r="A110" s="143"/>
      <c r="B110" s="144" t="s">
        <v>106</v>
      </c>
      <c r="C110" s="145"/>
      <c r="D110" s="145"/>
      <c r="E110" s="146"/>
      <c r="F110" s="35"/>
      <c r="G110" s="35"/>
      <c r="H110" s="30"/>
      <c r="I110" s="95"/>
      <c r="J110" s="30"/>
      <c r="K110" s="170"/>
      <c r="L110" s="170"/>
      <c r="M110" s="170"/>
      <c r="N110" s="170"/>
      <c r="O110" s="170"/>
      <c r="P110" s="170"/>
      <c r="Q110" s="171"/>
      <c r="R110" s="95"/>
      <c r="S110" s="171"/>
      <c r="T110" s="176"/>
      <c r="U110" s="176"/>
      <c r="V110" s="176"/>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c r="BA110" s="176"/>
      <c r="BB110" s="176"/>
      <c r="BC110" s="176"/>
      <c r="BD110" s="176"/>
      <c r="BE110" s="176"/>
      <c r="BF110" s="176"/>
      <c r="BG110" s="176"/>
      <c r="BH110" s="176"/>
      <c r="BI110" s="176"/>
      <c r="BJ110" s="176"/>
      <c r="BK110" s="176"/>
      <c r="BL110" s="176"/>
      <c r="BM110" s="176"/>
      <c r="BN110" s="176"/>
      <c r="BO110" s="176"/>
      <c r="BP110" s="176"/>
      <c r="BQ110" s="176"/>
      <c r="BR110" s="176"/>
      <c r="BS110" s="176"/>
      <c r="BT110" s="176"/>
      <c r="BU110" s="176"/>
      <c r="BV110" s="176"/>
      <c r="BW110" s="176"/>
      <c r="BX110" s="176"/>
      <c r="BY110" s="176"/>
      <c r="BZ110" s="176"/>
      <c r="CA110" s="176"/>
      <c r="CB110" s="176"/>
      <c r="CC110" s="176"/>
      <c r="CD110" s="176"/>
      <c r="CE110" s="176"/>
      <c r="CF110" s="176"/>
      <c r="CG110" s="176"/>
      <c r="CH110" s="176"/>
      <c r="CI110" s="176"/>
      <c r="CJ110" s="176"/>
      <c r="CK110" s="176"/>
      <c r="CL110" s="176"/>
      <c r="CM110" s="176"/>
      <c r="CN110" s="176"/>
      <c r="CO110" s="176"/>
      <c r="CP110" s="176"/>
      <c r="CQ110" s="176"/>
      <c r="CR110" s="176"/>
      <c r="CS110" s="176"/>
      <c r="CT110" s="176"/>
      <c r="CU110" s="176"/>
      <c r="CV110" s="176"/>
      <c r="CW110" s="176"/>
      <c r="CX110" s="176"/>
      <c r="CY110" s="176"/>
      <c r="CZ110" s="176"/>
      <c r="DA110" s="176"/>
      <c r="DB110" s="176"/>
      <c r="DC110" s="176"/>
      <c r="DD110" s="176"/>
      <c r="DE110" s="176"/>
      <c r="DF110" s="176"/>
      <c r="DG110" s="176"/>
      <c r="DH110" s="176"/>
      <c r="DI110" s="176"/>
      <c r="DJ110" s="176"/>
      <c r="DK110" s="176"/>
      <c r="DL110" s="176"/>
      <c r="DM110" s="176"/>
      <c r="DN110" s="176"/>
      <c r="DO110" s="176"/>
      <c r="DP110" s="176"/>
      <c r="DQ110" s="176"/>
      <c r="DR110" s="176"/>
      <c r="DS110" s="176"/>
      <c r="DT110" s="176"/>
      <c r="DU110" s="176"/>
      <c r="DV110" s="176"/>
      <c r="DW110" s="176"/>
      <c r="DX110" s="176"/>
      <c r="DY110" s="176"/>
      <c r="DZ110" s="176"/>
      <c r="EA110" s="176"/>
      <c r="EB110" s="176"/>
      <c r="EC110" s="176"/>
      <c r="ED110" s="176"/>
      <c r="EE110" s="176"/>
      <c r="EF110" s="176"/>
      <c r="EG110" s="176"/>
      <c r="EH110" s="176"/>
      <c r="EI110" s="176"/>
      <c r="EJ110" s="176"/>
      <c r="EK110" s="176"/>
      <c r="EL110" s="176"/>
      <c r="EM110" s="176"/>
      <c r="EN110" s="176"/>
      <c r="EO110" s="176"/>
      <c r="EP110" s="176"/>
      <c r="EQ110" s="176"/>
      <c r="ER110" s="176"/>
      <c r="ES110" s="176"/>
      <c r="ET110" s="176"/>
      <c r="EU110" s="176"/>
      <c r="EV110" s="176"/>
      <c r="EW110" s="176"/>
      <c r="EX110" s="176"/>
      <c r="EY110" s="176"/>
      <c r="EZ110" s="176"/>
      <c r="FA110" s="176"/>
      <c r="FB110" s="176"/>
      <c r="FC110" s="176"/>
      <c r="FD110" s="176"/>
      <c r="FE110" s="176"/>
      <c r="FF110" s="176"/>
      <c r="FG110" s="176"/>
      <c r="FH110" s="176"/>
      <c r="FI110" s="176"/>
      <c r="FJ110" s="176"/>
      <c r="FK110" s="176"/>
      <c r="FL110" s="176"/>
      <c r="FM110" s="176"/>
      <c r="FN110" s="176"/>
      <c r="FO110" s="176"/>
      <c r="FP110" s="176"/>
      <c r="FQ110" s="176"/>
      <c r="FR110" s="176"/>
      <c r="FS110" s="176"/>
      <c r="FT110" s="176"/>
      <c r="FU110" s="176"/>
      <c r="FV110" s="176"/>
      <c r="FW110" s="176"/>
      <c r="FX110" s="176"/>
      <c r="FY110" s="176"/>
      <c r="FZ110" s="176"/>
      <c r="GA110" s="176"/>
      <c r="GB110" s="176"/>
      <c r="GC110" s="176"/>
      <c r="GD110" s="176"/>
      <c r="GE110" s="176"/>
      <c r="GF110" s="176"/>
      <c r="GG110" s="176"/>
      <c r="GH110" s="176"/>
      <c r="GI110" s="176"/>
      <c r="GJ110" s="176"/>
      <c r="GK110" s="176"/>
      <c r="GL110" s="176"/>
      <c r="GM110" s="176"/>
    </row>
    <row r="111" s="8" customFormat="1" ht="26.1" customHeight="1" spans="1:195">
      <c r="A111" s="143"/>
      <c r="B111" s="144" t="s">
        <v>107</v>
      </c>
      <c r="C111" s="145"/>
      <c r="D111" s="145"/>
      <c r="E111" s="146"/>
      <c r="F111" s="147"/>
      <c r="G111" s="35"/>
      <c r="H111" s="30"/>
      <c r="I111" s="95"/>
      <c r="J111" s="30"/>
      <c r="K111" s="95"/>
      <c r="L111" s="95"/>
      <c r="M111" s="95"/>
      <c r="N111" s="95"/>
      <c r="O111" s="95"/>
      <c r="P111" s="95"/>
      <c r="Q111" s="95"/>
      <c r="R111" s="95"/>
      <c r="S111" s="171"/>
      <c r="T111" s="176"/>
      <c r="U111" s="176"/>
      <c r="V111" s="176"/>
      <c r="W111" s="176"/>
      <c r="X111" s="176"/>
      <c r="Y111" s="176"/>
      <c r="Z111" s="176"/>
      <c r="AA111" s="176"/>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c r="BA111" s="176"/>
      <c r="BB111" s="176"/>
      <c r="BC111" s="176"/>
      <c r="BD111" s="176"/>
      <c r="BE111" s="176"/>
      <c r="BF111" s="176"/>
      <c r="BG111" s="176"/>
      <c r="BH111" s="176"/>
      <c r="BI111" s="176"/>
      <c r="BJ111" s="176"/>
      <c r="BK111" s="176"/>
      <c r="BL111" s="176"/>
      <c r="BM111" s="176"/>
      <c r="BN111" s="176"/>
      <c r="BO111" s="176"/>
      <c r="BP111" s="176"/>
      <c r="BQ111" s="176"/>
      <c r="BR111" s="176"/>
      <c r="BS111" s="176"/>
      <c r="BT111" s="176"/>
      <c r="BU111" s="176"/>
      <c r="BV111" s="176"/>
      <c r="BW111" s="176"/>
      <c r="BX111" s="176"/>
      <c r="BY111" s="176"/>
      <c r="BZ111" s="176"/>
      <c r="CA111" s="176"/>
      <c r="CB111" s="176"/>
      <c r="CC111" s="176"/>
      <c r="CD111" s="176"/>
      <c r="CE111" s="176"/>
      <c r="CF111" s="176"/>
      <c r="CG111" s="176"/>
      <c r="CH111" s="176"/>
      <c r="CI111" s="176"/>
      <c r="CJ111" s="176"/>
      <c r="CK111" s="176"/>
      <c r="CL111" s="176"/>
      <c r="CM111" s="176"/>
      <c r="CN111" s="176"/>
      <c r="CO111" s="176"/>
      <c r="CP111" s="176"/>
      <c r="CQ111" s="176"/>
      <c r="CR111" s="176"/>
      <c r="CS111" s="176"/>
      <c r="CT111" s="176"/>
      <c r="CU111" s="176"/>
      <c r="CV111" s="176"/>
      <c r="CW111" s="176"/>
      <c r="CX111" s="176"/>
      <c r="CY111" s="176"/>
      <c r="CZ111" s="176"/>
      <c r="DA111" s="176"/>
      <c r="DB111" s="176"/>
      <c r="DC111" s="176"/>
      <c r="DD111" s="176"/>
      <c r="DE111" s="176"/>
      <c r="DF111" s="176"/>
      <c r="DG111" s="176"/>
      <c r="DH111" s="176"/>
      <c r="DI111" s="176"/>
      <c r="DJ111" s="176"/>
      <c r="DK111" s="176"/>
      <c r="DL111" s="176"/>
      <c r="DM111" s="176"/>
      <c r="DN111" s="176"/>
      <c r="DO111" s="176"/>
      <c r="DP111" s="176"/>
      <c r="DQ111" s="176"/>
      <c r="DR111" s="176"/>
      <c r="DS111" s="176"/>
      <c r="DT111" s="176"/>
      <c r="DU111" s="176"/>
      <c r="DV111" s="176"/>
      <c r="DW111" s="176"/>
      <c r="DX111" s="176"/>
      <c r="DY111" s="176"/>
      <c r="DZ111" s="176"/>
      <c r="EA111" s="176"/>
      <c r="EB111" s="176"/>
      <c r="EC111" s="176"/>
      <c r="ED111" s="176"/>
      <c r="EE111" s="176"/>
      <c r="EF111" s="176"/>
      <c r="EG111" s="176"/>
      <c r="EH111" s="176"/>
      <c r="EI111" s="176"/>
      <c r="EJ111" s="176"/>
      <c r="EK111" s="176"/>
      <c r="EL111" s="176"/>
      <c r="EM111" s="176"/>
      <c r="EN111" s="176"/>
      <c r="EO111" s="176"/>
      <c r="EP111" s="176"/>
      <c r="EQ111" s="176"/>
      <c r="ER111" s="176"/>
      <c r="ES111" s="176"/>
      <c r="ET111" s="176"/>
      <c r="EU111" s="176"/>
      <c r="EV111" s="176"/>
      <c r="EW111" s="176"/>
      <c r="EX111" s="176"/>
      <c r="EY111" s="176"/>
      <c r="EZ111" s="176"/>
      <c r="FA111" s="176"/>
      <c r="FB111" s="176"/>
      <c r="FC111" s="176"/>
      <c r="FD111" s="176"/>
      <c r="FE111" s="176"/>
      <c r="FF111" s="176"/>
      <c r="FG111" s="176"/>
      <c r="FH111" s="176"/>
      <c r="FI111" s="176"/>
      <c r="FJ111" s="176"/>
      <c r="FK111" s="176"/>
      <c r="FL111" s="176"/>
      <c r="FM111" s="176"/>
      <c r="FN111" s="176"/>
      <c r="FO111" s="176"/>
      <c r="FP111" s="176"/>
      <c r="FQ111" s="176"/>
      <c r="FR111" s="176"/>
      <c r="FS111" s="176"/>
      <c r="FT111" s="176"/>
      <c r="FU111" s="176"/>
      <c r="FV111" s="176"/>
      <c r="FW111" s="176"/>
      <c r="FX111" s="176"/>
      <c r="FY111" s="176"/>
      <c r="FZ111" s="176"/>
      <c r="GA111" s="176"/>
      <c r="GB111" s="176"/>
      <c r="GC111" s="176"/>
      <c r="GD111" s="176"/>
      <c r="GE111" s="176"/>
      <c r="GF111" s="176"/>
      <c r="GG111" s="176"/>
      <c r="GH111" s="176"/>
      <c r="GI111" s="176"/>
      <c r="GJ111" s="176"/>
      <c r="GK111" s="176"/>
      <c r="GL111" s="176"/>
      <c r="GM111" s="176"/>
    </row>
    <row r="112" s="8" customFormat="1" ht="26.1" customHeight="1" spans="1:195">
      <c r="A112" s="148"/>
      <c r="B112" s="144" t="s">
        <v>108</v>
      </c>
      <c r="C112" s="145"/>
      <c r="D112" s="145"/>
      <c r="E112" s="146"/>
      <c r="F112" s="147"/>
      <c r="G112" s="35"/>
      <c r="H112" s="30"/>
      <c r="I112" s="95"/>
      <c r="J112" s="30"/>
      <c r="K112" s="95"/>
      <c r="L112" s="95"/>
      <c r="M112" s="95"/>
      <c r="N112" s="95"/>
      <c r="O112" s="95"/>
      <c r="P112" s="95"/>
      <c r="Q112" s="95"/>
      <c r="R112" s="95"/>
      <c r="S112" s="171"/>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c r="BA112" s="176"/>
      <c r="BB112" s="176"/>
      <c r="BC112" s="176"/>
      <c r="BD112" s="176"/>
      <c r="BE112" s="176"/>
      <c r="BF112" s="176"/>
      <c r="BG112" s="176"/>
      <c r="BH112" s="176"/>
      <c r="BI112" s="176"/>
      <c r="BJ112" s="176"/>
      <c r="BK112" s="176"/>
      <c r="BL112" s="176"/>
      <c r="BM112" s="176"/>
      <c r="BN112" s="176"/>
      <c r="BO112" s="176"/>
      <c r="BP112" s="176"/>
      <c r="BQ112" s="176"/>
      <c r="BR112" s="176"/>
      <c r="BS112" s="176"/>
      <c r="BT112" s="176"/>
      <c r="BU112" s="176"/>
      <c r="BV112" s="176"/>
      <c r="BW112" s="176"/>
      <c r="BX112" s="176"/>
      <c r="BY112" s="176"/>
      <c r="BZ112" s="176"/>
      <c r="CA112" s="176"/>
      <c r="CB112" s="176"/>
      <c r="CC112" s="176"/>
      <c r="CD112" s="176"/>
      <c r="CE112" s="176"/>
      <c r="CF112" s="176"/>
      <c r="CG112" s="176"/>
      <c r="CH112" s="176"/>
      <c r="CI112" s="176"/>
      <c r="CJ112" s="176"/>
      <c r="CK112" s="176"/>
      <c r="CL112" s="176"/>
      <c r="CM112" s="176"/>
      <c r="CN112" s="176"/>
      <c r="CO112" s="176"/>
      <c r="CP112" s="176"/>
      <c r="CQ112" s="176"/>
      <c r="CR112" s="176"/>
      <c r="CS112" s="176"/>
      <c r="CT112" s="176"/>
      <c r="CU112" s="176"/>
      <c r="CV112" s="176"/>
      <c r="CW112" s="176"/>
      <c r="CX112" s="176"/>
      <c r="CY112" s="176"/>
      <c r="CZ112" s="176"/>
      <c r="DA112" s="176"/>
      <c r="DB112" s="176"/>
      <c r="DC112" s="176"/>
      <c r="DD112" s="176"/>
      <c r="DE112" s="176"/>
      <c r="DF112" s="176"/>
      <c r="DG112" s="176"/>
      <c r="DH112" s="176"/>
      <c r="DI112" s="176"/>
      <c r="DJ112" s="176"/>
      <c r="DK112" s="176"/>
      <c r="DL112" s="176"/>
      <c r="DM112" s="176"/>
      <c r="DN112" s="176"/>
      <c r="DO112" s="176"/>
      <c r="DP112" s="176"/>
      <c r="DQ112" s="176"/>
      <c r="DR112" s="176"/>
      <c r="DS112" s="176"/>
      <c r="DT112" s="176"/>
      <c r="DU112" s="176"/>
      <c r="DV112" s="176"/>
      <c r="DW112" s="176"/>
      <c r="DX112" s="176"/>
      <c r="DY112" s="176"/>
      <c r="DZ112" s="176"/>
      <c r="EA112" s="176"/>
      <c r="EB112" s="176"/>
      <c r="EC112" s="176"/>
      <c r="ED112" s="176"/>
      <c r="EE112" s="176"/>
      <c r="EF112" s="176"/>
      <c r="EG112" s="176"/>
      <c r="EH112" s="176"/>
      <c r="EI112" s="176"/>
      <c r="EJ112" s="176"/>
      <c r="EK112" s="176"/>
      <c r="EL112" s="176"/>
      <c r="EM112" s="176"/>
      <c r="EN112" s="176"/>
      <c r="EO112" s="176"/>
      <c r="EP112" s="176"/>
      <c r="EQ112" s="176"/>
      <c r="ER112" s="176"/>
      <c r="ES112" s="176"/>
      <c r="ET112" s="176"/>
      <c r="EU112" s="176"/>
      <c r="EV112" s="176"/>
      <c r="EW112" s="176"/>
      <c r="EX112" s="176"/>
      <c r="EY112" s="176"/>
      <c r="EZ112" s="176"/>
      <c r="FA112" s="176"/>
      <c r="FB112" s="176"/>
      <c r="FC112" s="176"/>
      <c r="FD112" s="176"/>
      <c r="FE112" s="176"/>
      <c r="FF112" s="176"/>
      <c r="FG112" s="176"/>
      <c r="FH112" s="176"/>
      <c r="FI112" s="176"/>
      <c r="FJ112" s="176"/>
      <c r="FK112" s="176"/>
      <c r="FL112" s="176"/>
      <c r="FM112" s="176"/>
      <c r="FN112" s="176"/>
      <c r="FO112" s="176"/>
      <c r="FP112" s="176"/>
      <c r="FQ112" s="176"/>
      <c r="FR112" s="176"/>
      <c r="FS112" s="176"/>
      <c r="FT112" s="176"/>
      <c r="FU112" s="176"/>
      <c r="FV112" s="176"/>
      <c r="FW112" s="176"/>
      <c r="FX112" s="176"/>
      <c r="FY112" s="176"/>
      <c r="FZ112" s="176"/>
      <c r="GA112" s="176"/>
      <c r="GB112" s="176"/>
      <c r="GC112" s="176"/>
      <c r="GD112" s="176"/>
      <c r="GE112" s="176"/>
      <c r="GF112" s="176"/>
      <c r="GG112" s="176"/>
      <c r="GH112" s="176"/>
      <c r="GI112" s="176"/>
      <c r="GJ112" s="176"/>
      <c r="GK112" s="176"/>
      <c r="GL112" s="176"/>
      <c r="GM112" s="176"/>
    </row>
    <row r="113" s="6" customFormat="1" ht="26.1" customHeight="1" spans="1:195">
      <c r="A113" s="149">
        <v>2</v>
      </c>
      <c r="B113" s="150" t="s">
        <v>33</v>
      </c>
      <c r="C113" s="151"/>
      <c r="D113" s="151"/>
      <c r="E113" s="152"/>
      <c r="F113" s="142"/>
      <c r="G113" s="29"/>
      <c r="H113" s="30"/>
      <c r="I113" s="167"/>
      <c r="J113" s="30"/>
      <c r="K113" s="95"/>
      <c r="L113" s="95"/>
      <c r="M113" s="95"/>
      <c r="N113" s="95"/>
      <c r="O113" s="95"/>
      <c r="P113" s="95"/>
      <c r="Q113" s="95"/>
      <c r="R113" s="95"/>
      <c r="S113" s="30"/>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4"/>
      <c r="CH113" s="174"/>
      <c r="CI113" s="174"/>
      <c r="CJ113" s="174"/>
      <c r="CK113" s="174"/>
      <c r="CL113" s="174"/>
      <c r="CM113" s="174"/>
      <c r="CN113" s="174"/>
      <c r="CO113" s="174"/>
      <c r="CP113" s="174"/>
      <c r="CQ113" s="174"/>
      <c r="CR113" s="174"/>
      <c r="CS113" s="174"/>
      <c r="CT113" s="174"/>
      <c r="CU113" s="174"/>
      <c r="CV113" s="174"/>
      <c r="CW113" s="174"/>
      <c r="CX113" s="174"/>
      <c r="CY113" s="174"/>
      <c r="CZ113" s="174"/>
      <c r="DA113" s="174"/>
      <c r="DB113" s="174"/>
      <c r="DC113" s="174"/>
      <c r="DD113" s="174"/>
      <c r="DE113" s="174"/>
      <c r="DF113" s="174"/>
      <c r="DG113" s="174"/>
      <c r="DH113" s="174"/>
      <c r="DI113" s="174"/>
      <c r="DJ113" s="174"/>
      <c r="DK113" s="174"/>
      <c r="DL113" s="174"/>
      <c r="DM113" s="174"/>
      <c r="DN113" s="174"/>
      <c r="DO113" s="174"/>
      <c r="DP113" s="174"/>
      <c r="DQ113" s="174"/>
      <c r="DR113" s="174"/>
      <c r="DS113" s="174"/>
      <c r="DT113" s="174"/>
      <c r="DU113" s="174"/>
      <c r="DV113" s="174"/>
      <c r="DW113" s="174"/>
      <c r="DX113" s="174"/>
      <c r="DY113" s="174"/>
      <c r="DZ113" s="174"/>
      <c r="EA113" s="174"/>
      <c r="EB113" s="174"/>
      <c r="EC113" s="174"/>
      <c r="ED113" s="174"/>
      <c r="EE113" s="174"/>
      <c r="EF113" s="174"/>
      <c r="EG113" s="174"/>
      <c r="EH113" s="174"/>
      <c r="EI113" s="174"/>
      <c r="EJ113" s="174"/>
      <c r="EK113" s="174"/>
      <c r="EL113" s="174"/>
      <c r="EM113" s="174"/>
      <c r="EN113" s="174"/>
      <c r="EO113" s="174"/>
      <c r="EP113" s="174"/>
      <c r="EQ113" s="174"/>
      <c r="ER113" s="174"/>
      <c r="ES113" s="174"/>
      <c r="ET113" s="174"/>
      <c r="EU113" s="174"/>
      <c r="EV113" s="174"/>
      <c r="EW113" s="174"/>
      <c r="EX113" s="174"/>
      <c r="EY113" s="174"/>
      <c r="EZ113" s="174"/>
      <c r="FA113" s="174"/>
      <c r="FB113" s="174"/>
      <c r="FC113" s="174"/>
      <c r="FD113" s="174"/>
      <c r="FE113" s="174"/>
      <c r="FF113" s="174"/>
      <c r="FG113" s="174"/>
      <c r="FH113" s="174"/>
      <c r="FI113" s="174"/>
      <c r="FJ113" s="174"/>
      <c r="FK113" s="174"/>
      <c r="FL113" s="174"/>
      <c r="FM113" s="174"/>
      <c r="FN113" s="174"/>
      <c r="FO113" s="174"/>
      <c r="FP113" s="174"/>
      <c r="FQ113" s="174"/>
      <c r="FR113" s="174"/>
      <c r="FS113" s="174"/>
      <c r="FT113" s="174"/>
      <c r="FU113" s="174"/>
      <c r="FV113" s="174"/>
      <c r="FW113" s="174"/>
      <c r="FX113" s="174"/>
      <c r="FY113" s="174"/>
      <c r="FZ113" s="174"/>
      <c r="GA113" s="174"/>
      <c r="GB113" s="174"/>
      <c r="GC113" s="174"/>
      <c r="GD113" s="174"/>
      <c r="GE113" s="174"/>
      <c r="GF113" s="174"/>
      <c r="GG113" s="174"/>
      <c r="GH113" s="174"/>
      <c r="GI113" s="174"/>
      <c r="GJ113" s="174"/>
      <c r="GK113" s="174"/>
      <c r="GL113" s="174"/>
      <c r="GM113" s="174"/>
    </row>
    <row r="114" s="8" customFormat="1" ht="26.1" customHeight="1" spans="1:195">
      <c r="A114" s="149"/>
      <c r="B114" s="55" t="s">
        <v>36</v>
      </c>
      <c r="C114" s="56"/>
      <c r="D114" s="56"/>
      <c r="E114" s="57"/>
      <c r="F114" s="153"/>
      <c r="G114" s="153"/>
      <c r="H114" s="30">
        <f t="shared" si="18"/>
        <v>0</v>
      </c>
      <c r="I114" s="171"/>
      <c r="J114" s="30">
        <f t="shared" si="16"/>
        <v>0</v>
      </c>
      <c r="K114" s="95"/>
      <c r="L114" s="95"/>
      <c r="M114" s="95"/>
      <c r="N114" s="95"/>
      <c r="O114" s="95"/>
      <c r="P114" s="95"/>
      <c r="Q114" s="95"/>
      <c r="R114" s="95"/>
      <c r="S114" s="95"/>
      <c r="T114" s="176"/>
      <c r="U114" s="176"/>
      <c r="V114" s="176"/>
      <c r="W114" s="176"/>
      <c r="X114" s="176"/>
      <c r="Y114" s="176"/>
      <c r="Z114" s="176"/>
      <c r="AA114" s="176"/>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c r="BA114" s="176"/>
      <c r="BB114" s="176"/>
      <c r="BC114" s="176"/>
      <c r="BD114" s="176"/>
      <c r="BE114" s="176"/>
      <c r="BF114" s="176"/>
      <c r="BG114" s="176"/>
      <c r="BH114" s="176"/>
      <c r="BI114" s="176"/>
      <c r="BJ114" s="176"/>
      <c r="BK114" s="176"/>
      <c r="BL114" s="176"/>
      <c r="BM114" s="176"/>
      <c r="BN114" s="176"/>
      <c r="BO114" s="176"/>
      <c r="BP114" s="176"/>
      <c r="BQ114" s="176"/>
      <c r="BR114" s="176"/>
      <c r="BS114" s="176"/>
      <c r="BT114" s="176"/>
      <c r="BU114" s="176"/>
      <c r="BV114" s="176"/>
      <c r="BW114" s="176"/>
      <c r="BX114" s="176"/>
      <c r="BY114" s="176"/>
      <c r="BZ114" s="176"/>
      <c r="CA114" s="176"/>
      <c r="CB114" s="176"/>
      <c r="CC114" s="176"/>
      <c r="CD114" s="176"/>
      <c r="CE114" s="176"/>
      <c r="CF114" s="176"/>
      <c r="CG114" s="176"/>
      <c r="CH114" s="176"/>
      <c r="CI114" s="176"/>
      <c r="CJ114" s="176"/>
      <c r="CK114" s="176"/>
      <c r="CL114" s="176"/>
      <c r="CM114" s="176"/>
      <c r="CN114" s="176"/>
      <c r="CO114" s="176"/>
      <c r="CP114" s="176"/>
      <c r="CQ114" s="176"/>
      <c r="CR114" s="176"/>
      <c r="CS114" s="176"/>
      <c r="CT114" s="176"/>
      <c r="CU114" s="176"/>
      <c r="CV114" s="176"/>
      <c r="CW114" s="176"/>
      <c r="CX114" s="176"/>
      <c r="CY114" s="176"/>
      <c r="CZ114" s="176"/>
      <c r="DA114" s="176"/>
      <c r="DB114" s="176"/>
      <c r="DC114" s="176"/>
      <c r="DD114" s="176"/>
      <c r="DE114" s="176"/>
      <c r="DF114" s="176"/>
      <c r="DG114" s="176"/>
      <c r="DH114" s="176"/>
      <c r="DI114" s="176"/>
      <c r="DJ114" s="176"/>
      <c r="DK114" s="176"/>
      <c r="DL114" s="176"/>
      <c r="DM114" s="176"/>
      <c r="DN114" s="176"/>
      <c r="DO114" s="176"/>
      <c r="DP114" s="176"/>
      <c r="DQ114" s="176"/>
      <c r="DR114" s="176"/>
      <c r="DS114" s="176"/>
      <c r="DT114" s="176"/>
      <c r="DU114" s="176"/>
      <c r="DV114" s="176"/>
      <c r="DW114" s="176"/>
      <c r="DX114" s="176"/>
      <c r="DY114" s="176"/>
      <c r="DZ114" s="176"/>
      <c r="EA114" s="176"/>
      <c r="EB114" s="176"/>
      <c r="EC114" s="176"/>
      <c r="ED114" s="176"/>
      <c r="EE114" s="176"/>
      <c r="EF114" s="176"/>
      <c r="EG114" s="176"/>
      <c r="EH114" s="176"/>
      <c r="EI114" s="176"/>
      <c r="EJ114" s="176"/>
      <c r="EK114" s="176"/>
      <c r="EL114" s="176"/>
      <c r="EM114" s="176"/>
      <c r="EN114" s="176"/>
      <c r="EO114" s="176"/>
      <c r="EP114" s="176"/>
      <c r="EQ114" s="176"/>
      <c r="ER114" s="176"/>
      <c r="ES114" s="176"/>
      <c r="ET114" s="176"/>
      <c r="EU114" s="176"/>
      <c r="EV114" s="176"/>
      <c r="EW114" s="176"/>
      <c r="EX114" s="176"/>
      <c r="EY114" s="176"/>
      <c r="EZ114" s="176"/>
      <c r="FA114" s="176"/>
      <c r="FB114" s="176"/>
      <c r="FC114" s="176"/>
      <c r="FD114" s="176"/>
      <c r="FE114" s="176"/>
      <c r="FF114" s="176"/>
      <c r="FG114" s="176"/>
      <c r="FH114" s="176"/>
      <c r="FI114" s="176"/>
      <c r="FJ114" s="176"/>
      <c r="FK114" s="176"/>
      <c r="FL114" s="176"/>
      <c r="FM114" s="176"/>
      <c r="FN114" s="176"/>
      <c r="FO114" s="176"/>
      <c r="FP114" s="176"/>
      <c r="FQ114" s="176"/>
      <c r="FR114" s="176"/>
      <c r="FS114" s="176"/>
      <c r="FT114" s="176"/>
      <c r="FU114" s="176"/>
      <c r="FV114" s="176"/>
      <c r="FW114" s="176"/>
      <c r="FX114" s="176"/>
      <c r="FY114" s="176"/>
      <c r="FZ114" s="176"/>
      <c r="GA114" s="176"/>
      <c r="GB114" s="176"/>
      <c r="GC114" s="176"/>
      <c r="GD114" s="176"/>
      <c r="GE114" s="176"/>
      <c r="GF114" s="176"/>
      <c r="GG114" s="176"/>
      <c r="GH114" s="176"/>
      <c r="GI114" s="176"/>
      <c r="GJ114" s="176"/>
      <c r="GK114" s="176"/>
      <c r="GL114" s="176"/>
      <c r="GM114" s="176"/>
    </row>
    <row r="115" s="6" customFormat="1" ht="26.1" customHeight="1" spans="1:195">
      <c r="A115" s="140"/>
      <c r="B115" s="154" t="s">
        <v>109</v>
      </c>
      <c r="C115" s="155"/>
      <c r="D115" s="155"/>
      <c r="E115" s="156"/>
      <c r="F115" s="139"/>
      <c r="G115" s="139"/>
      <c r="H115" s="30">
        <f t="shared" si="18"/>
        <v>5725</v>
      </c>
      <c r="I115" s="168"/>
      <c r="J115" s="30">
        <f t="shared" si="16"/>
        <v>5725</v>
      </c>
      <c r="K115" s="30">
        <f>K116+K117</f>
        <v>811.6</v>
      </c>
      <c r="L115" s="30">
        <f t="shared" ref="L115:R115" si="21">L116+L117</f>
        <v>171.6</v>
      </c>
      <c r="M115" s="30">
        <f t="shared" si="21"/>
        <v>638.16</v>
      </c>
      <c r="N115" s="30">
        <f t="shared" si="21"/>
        <v>1064.8</v>
      </c>
      <c r="O115" s="30">
        <f t="shared" si="21"/>
        <v>918</v>
      </c>
      <c r="P115" s="30">
        <f t="shared" si="21"/>
        <v>1020.84</v>
      </c>
      <c r="Q115" s="30">
        <f t="shared" si="21"/>
        <v>1000</v>
      </c>
      <c r="R115" s="30">
        <f t="shared" si="21"/>
        <v>100</v>
      </c>
      <c r="S115" s="30"/>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4"/>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4"/>
      <c r="CH115" s="174"/>
      <c r="CI115" s="174"/>
      <c r="CJ115" s="174"/>
      <c r="CK115" s="174"/>
      <c r="CL115" s="174"/>
      <c r="CM115" s="174"/>
      <c r="CN115" s="174"/>
      <c r="CO115" s="174"/>
      <c r="CP115" s="174"/>
      <c r="CQ115" s="174"/>
      <c r="CR115" s="174"/>
      <c r="CS115" s="174"/>
      <c r="CT115" s="174"/>
      <c r="CU115" s="174"/>
      <c r="CV115" s="174"/>
      <c r="CW115" s="174"/>
      <c r="CX115" s="174"/>
      <c r="CY115" s="174"/>
      <c r="CZ115" s="174"/>
      <c r="DA115" s="174"/>
      <c r="DB115" s="174"/>
      <c r="DC115" s="174"/>
      <c r="DD115" s="174"/>
      <c r="DE115" s="174"/>
      <c r="DF115" s="174"/>
      <c r="DG115" s="174"/>
      <c r="DH115" s="174"/>
      <c r="DI115" s="174"/>
      <c r="DJ115" s="174"/>
      <c r="DK115" s="174"/>
      <c r="DL115" s="174"/>
      <c r="DM115" s="174"/>
      <c r="DN115" s="174"/>
      <c r="DO115" s="174"/>
      <c r="DP115" s="174"/>
      <c r="DQ115" s="174"/>
      <c r="DR115" s="174"/>
      <c r="DS115" s="174"/>
      <c r="DT115" s="174"/>
      <c r="DU115" s="174"/>
      <c r="DV115" s="174"/>
      <c r="DW115" s="174"/>
      <c r="DX115" s="174"/>
      <c r="DY115" s="174"/>
      <c r="DZ115" s="174"/>
      <c r="EA115" s="174"/>
      <c r="EB115" s="174"/>
      <c r="EC115" s="174"/>
      <c r="ED115" s="174"/>
      <c r="EE115" s="174"/>
      <c r="EF115" s="174"/>
      <c r="EG115" s="174"/>
      <c r="EH115" s="174"/>
      <c r="EI115" s="174"/>
      <c r="EJ115" s="174"/>
      <c r="EK115" s="174"/>
      <c r="EL115" s="174"/>
      <c r="EM115" s="174"/>
      <c r="EN115" s="174"/>
      <c r="EO115" s="174"/>
      <c r="EP115" s="174"/>
      <c r="EQ115" s="174"/>
      <c r="ER115" s="174"/>
      <c r="ES115" s="174"/>
      <c r="ET115" s="174"/>
      <c r="EU115" s="174"/>
      <c r="EV115" s="174"/>
      <c r="EW115" s="174"/>
      <c r="EX115" s="174"/>
      <c r="EY115" s="174"/>
      <c r="EZ115" s="174"/>
      <c r="FA115" s="174"/>
      <c r="FB115" s="174"/>
      <c r="FC115" s="174"/>
      <c r="FD115" s="174"/>
      <c r="FE115" s="174"/>
      <c r="FF115" s="174"/>
      <c r="FG115" s="174"/>
      <c r="FH115" s="174"/>
      <c r="FI115" s="174"/>
      <c r="FJ115" s="174"/>
      <c r="FK115" s="174"/>
      <c r="FL115" s="174"/>
      <c r="FM115" s="174"/>
      <c r="FN115" s="174"/>
      <c r="FO115" s="174"/>
      <c r="FP115" s="174"/>
      <c r="FQ115" s="174"/>
      <c r="FR115" s="174"/>
      <c r="FS115" s="174"/>
      <c r="FT115" s="174"/>
      <c r="FU115" s="174"/>
      <c r="FV115" s="174"/>
      <c r="FW115" s="174"/>
      <c r="FX115" s="174"/>
      <c r="FY115" s="174"/>
      <c r="FZ115" s="174"/>
      <c r="GA115" s="174"/>
      <c r="GB115" s="174"/>
      <c r="GC115" s="174"/>
      <c r="GD115" s="174"/>
      <c r="GE115" s="174"/>
      <c r="GF115" s="174"/>
      <c r="GG115" s="174"/>
      <c r="GH115" s="174"/>
      <c r="GI115" s="174"/>
      <c r="GJ115" s="174"/>
      <c r="GK115" s="174"/>
      <c r="GL115" s="174"/>
      <c r="GM115" s="174"/>
    </row>
    <row r="116" s="8" customFormat="1" ht="26.1" customHeight="1" spans="1:195">
      <c r="A116" s="140">
        <v>3</v>
      </c>
      <c r="B116" s="157"/>
      <c r="C116" s="158"/>
      <c r="D116" s="158"/>
      <c r="E116" s="159"/>
      <c r="F116" s="147"/>
      <c r="G116" s="35"/>
      <c r="H116" s="30"/>
      <c r="I116" s="171"/>
      <c r="J116" s="30"/>
      <c r="K116" s="95"/>
      <c r="L116" s="95"/>
      <c r="M116" s="95"/>
      <c r="N116" s="95"/>
      <c r="O116" s="95"/>
      <c r="P116" s="95"/>
      <c r="Q116" s="95"/>
      <c r="R116" s="95"/>
      <c r="S116" s="95"/>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176"/>
      <c r="BA116" s="176"/>
      <c r="BB116" s="176"/>
      <c r="BC116" s="176"/>
      <c r="BD116" s="176"/>
      <c r="BE116" s="176"/>
      <c r="BF116" s="176"/>
      <c r="BG116" s="176"/>
      <c r="BH116" s="176"/>
      <c r="BI116" s="176"/>
      <c r="BJ116" s="176"/>
      <c r="BK116" s="176"/>
      <c r="BL116" s="176"/>
      <c r="BM116" s="176"/>
      <c r="BN116" s="176"/>
      <c r="BO116" s="176"/>
      <c r="BP116" s="176"/>
      <c r="BQ116" s="176"/>
      <c r="BR116" s="176"/>
      <c r="BS116" s="176"/>
      <c r="BT116" s="176"/>
      <c r="BU116" s="176"/>
      <c r="BV116" s="176"/>
      <c r="BW116" s="176"/>
      <c r="BX116" s="176"/>
      <c r="BY116" s="176"/>
      <c r="BZ116" s="176"/>
      <c r="CA116" s="176"/>
      <c r="CB116" s="176"/>
      <c r="CC116" s="176"/>
      <c r="CD116" s="176"/>
      <c r="CE116" s="176"/>
      <c r="CF116" s="176"/>
      <c r="CG116" s="176"/>
      <c r="CH116" s="176"/>
      <c r="CI116" s="176"/>
      <c r="CJ116" s="176"/>
      <c r="CK116" s="176"/>
      <c r="CL116" s="176"/>
      <c r="CM116" s="176"/>
      <c r="CN116" s="176"/>
      <c r="CO116" s="176"/>
      <c r="CP116" s="176"/>
      <c r="CQ116" s="176"/>
      <c r="CR116" s="176"/>
      <c r="CS116" s="176"/>
      <c r="CT116" s="176"/>
      <c r="CU116" s="176"/>
      <c r="CV116" s="176"/>
      <c r="CW116" s="176"/>
      <c r="CX116" s="176"/>
      <c r="CY116" s="176"/>
      <c r="CZ116" s="176"/>
      <c r="DA116" s="176"/>
      <c r="DB116" s="176"/>
      <c r="DC116" s="176"/>
      <c r="DD116" s="176"/>
      <c r="DE116" s="176"/>
      <c r="DF116" s="176"/>
      <c r="DG116" s="176"/>
      <c r="DH116" s="176"/>
      <c r="DI116" s="176"/>
      <c r="DJ116" s="176"/>
      <c r="DK116" s="176"/>
      <c r="DL116" s="176"/>
      <c r="DM116" s="176"/>
      <c r="DN116" s="176"/>
      <c r="DO116" s="176"/>
      <c r="DP116" s="176"/>
      <c r="DQ116" s="176"/>
      <c r="DR116" s="176"/>
      <c r="DS116" s="176"/>
      <c r="DT116" s="176"/>
      <c r="DU116" s="176"/>
      <c r="DV116" s="176"/>
      <c r="DW116" s="176"/>
      <c r="DX116" s="176"/>
      <c r="DY116" s="176"/>
      <c r="DZ116" s="176"/>
      <c r="EA116" s="176"/>
      <c r="EB116" s="176"/>
      <c r="EC116" s="176"/>
      <c r="ED116" s="176"/>
      <c r="EE116" s="176"/>
      <c r="EF116" s="176"/>
      <c r="EG116" s="176"/>
      <c r="EH116" s="176"/>
      <c r="EI116" s="176"/>
      <c r="EJ116" s="176"/>
      <c r="EK116" s="176"/>
      <c r="EL116" s="176"/>
      <c r="EM116" s="176"/>
      <c r="EN116" s="176"/>
      <c r="EO116" s="176"/>
      <c r="EP116" s="176"/>
      <c r="EQ116" s="176"/>
      <c r="ER116" s="176"/>
      <c r="ES116" s="176"/>
      <c r="ET116" s="176"/>
      <c r="EU116" s="176"/>
      <c r="EV116" s="176"/>
      <c r="EW116" s="176"/>
      <c r="EX116" s="176"/>
      <c r="EY116" s="176"/>
      <c r="EZ116" s="176"/>
      <c r="FA116" s="176"/>
      <c r="FB116" s="176"/>
      <c r="FC116" s="176"/>
      <c r="FD116" s="176"/>
      <c r="FE116" s="176"/>
      <c r="FF116" s="176"/>
      <c r="FG116" s="176"/>
      <c r="FH116" s="176"/>
      <c r="FI116" s="176"/>
      <c r="FJ116" s="176"/>
      <c r="FK116" s="176"/>
      <c r="FL116" s="176"/>
      <c r="FM116" s="176"/>
      <c r="FN116" s="176"/>
      <c r="FO116" s="176"/>
      <c r="FP116" s="176"/>
      <c r="FQ116" s="176"/>
      <c r="FR116" s="176"/>
      <c r="FS116" s="176"/>
      <c r="FT116" s="176"/>
      <c r="FU116" s="176"/>
      <c r="FV116" s="176"/>
      <c r="FW116" s="176"/>
      <c r="FX116" s="176"/>
      <c r="FY116" s="176"/>
      <c r="FZ116" s="176"/>
      <c r="GA116" s="176"/>
      <c r="GB116" s="176"/>
      <c r="GC116" s="176"/>
      <c r="GD116" s="176"/>
      <c r="GE116" s="176"/>
      <c r="GF116" s="176"/>
      <c r="GG116" s="176"/>
      <c r="GH116" s="176"/>
      <c r="GI116" s="176"/>
      <c r="GJ116" s="176"/>
      <c r="GK116" s="176"/>
      <c r="GL116" s="176"/>
      <c r="GM116" s="176"/>
    </row>
    <row r="117" s="8" customFormat="1" ht="26.1" customHeight="1" spans="1:195">
      <c r="A117" s="143"/>
      <c r="B117" s="160"/>
      <c r="C117" s="161"/>
      <c r="D117" s="161"/>
      <c r="E117" s="162"/>
      <c r="F117" s="147" t="s">
        <v>110</v>
      </c>
      <c r="G117" s="35" t="s">
        <v>111</v>
      </c>
      <c r="H117" s="30">
        <f t="shared" si="18"/>
        <v>5725</v>
      </c>
      <c r="I117" s="171"/>
      <c r="J117" s="30">
        <f t="shared" si="16"/>
        <v>5725</v>
      </c>
      <c r="K117" s="95">
        <f>790+21.6</f>
        <v>811.6</v>
      </c>
      <c r="L117" s="95">
        <f>150+21.6</f>
        <v>171.6</v>
      </c>
      <c r="M117" s="95">
        <f>600+38.16</f>
        <v>638.16</v>
      </c>
      <c r="N117" s="95">
        <f>1000+64.8</f>
        <v>1064.8</v>
      </c>
      <c r="O117" s="95">
        <f>900+18</f>
        <v>918</v>
      </c>
      <c r="P117" s="95">
        <f>1000+20.84</f>
        <v>1020.84</v>
      </c>
      <c r="Q117" s="95">
        <v>1000</v>
      </c>
      <c r="R117" s="95">
        <v>100</v>
      </c>
      <c r="S117" s="95"/>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c r="BA117" s="176"/>
      <c r="BB117" s="176"/>
      <c r="BC117" s="176"/>
      <c r="BD117" s="176"/>
      <c r="BE117" s="176"/>
      <c r="BF117" s="176"/>
      <c r="BG117" s="176"/>
      <c r="BH117" s="176"/>
      <c r="BI117" s="176"/>
      <c r="BJ117" s="176"/>
      <c r="BK117" s="176"/>
      <c r="BL117" s="176"/>
      <c r="BM117" s="176"/>
      <c r="BN117" s="176"/>
      <c r="BO117" s="176"/>
      <c r="BP117" s="176"/>
      <c r="BQ117" s="176"/>
      <c r="BR117" s="176"/>
      <c r="BS117" s="176"/>
      <c r="BT117" s="176"/>
      <c r="BU117" s="176"/>
      <c r="BV117" s="176"/>
      <c r="BW117" s="176"/>
      <c r="BX117" s="176"/>
      <c r="BY117" s="176"/>
      <c r="BZ117" s="176"/>
      <c r="CA117" s="176"/>
      <c r="CB117" s="176"/>
      <c r="CC117" s="176"/>
      <c r="CD117" s="176"/>
      <c r="CE117" s="176"/>
      <c r="CF117" s="176"/>
      <c r="CG117" s="176"/>
      <c r="CH117" s="176"/>
      <c r="CI117" s="176"/>
      <c r="CJ117" s="176"/>
      <c r="CK117" s="176"/>
      <c r="CL117" s="176"/>
      <c r="CM117" s="176"/>
      <c r="CN117" s="176"/>
      <c r="CO117" s="176"/>
      <c r="CP117" s="176"/>
      <c r="CQ117" s="176"/>
      <c r="CR117" s="176"/>
      <c r="CS117" s="176"/>
      <c r="CT117" s="176"/>
      <c r="CU117" s="176"/>
      <c r="CV117" s="176"/>
      <c r="CW117" s="176"/>
      <c r="CX117" s="176"/>
      <c r="CY117" s="176"/>
      <c r="CZ117" s="176"/>
      <c r="DA117" s="176"/>
      <c r="DB117" s="176"/>
      <c r="DC117" s="176"/>
      <c r="DD117" s="176"/>
      <c r="DE117" s="176"/>
      <c r="DF117" s="176"/>
      <c r="DG117" s="176"/>
      <c r="DH117" s="176"/>
      <c r="DI117" s="176"/>
      <c r="DJ117" s="176"/>
      <c r="DK117" s="176"/>
      <c r="DL117" s="176"/>
      <c r="DM117" s="176"/>
      <c r="DN117" s="176"/>
      <c r="DO117" s="176"/>
      <c r="DP117" s="176"/>
      <c r="DQ117" s="176"/>
      <c r="DR117" s="176"/>
      <c r="DS117" s="176"/>
      <c r="DT117" s="176"/>
      <c r="DU117" s="176"/>
      <c r="DV117" s="176"/>
      <c r="DW117" s="176"/>
      <c r="DX117" s="176"/>
      <c r="DY117" s="176"/>
      <c r="DZ117" s="176"/>
      <c r="EA117" s="176"/>
      <c r="EB117" s="176"/>
      <c r="EC117" s="176"/>
      <c r="ED117" s="176"/>
      <c r="EE117" s="176"/>
      <c r="EF117" s="176"/>
      <c r="EG117" s="176"/>
      <c r="EH117" s="176"/>
      <c r="EI117" s="176"/>
      <c r="EJ117" s="176"/>
      <c r="EK117" s="176"/>
      <c r="EL117" s="176"/>
      <c r="EM117" s="176"/>
      <c r="EN117" s="176"/>
      <c r="EO117" s="176"/>
      <c r="EP117" s="176"/>
      <c r="EQ117" s="176"/>
      <c r="ER117" s="176"/>
      <c r="ES117" s="176"/>
      <c r="ET117" s="176"/>
      <c r="EU117" s="176"/>
      <c r="EV117" s="176"/>
      <c r="EW117" s="176"/>
      <c r="EX117" s="176"/>
      <c r="EY117" s="176"/>
      <c r="EZ117" s="176"/>
      <c r="FA117" s="176"/>
      <c r="FB117" s="176"/>
      <c r="FC117" s="176"/>
      <c r="FD117" s="176"/>
      <c r="FE117" s="176"/>
      <c r="FF117" s="176"/>
      <c r="FG117" s="176"/>
      <c r="FH117" s="176"/>
      <c r="FI117" s="176"/>
      <c r="FJ117" s="176"/>
      <c r="FK117" s="176"/>
      <c r="FL117" s="176"/>
      <c r="FM117" s="176"/>
      <c r="FN117" s="176"/>
      <c r="FO117" s="176"/>
      <c r="FP117" s="176"/>
      <c r="FQ117" s="176"/>
      <c r="FR117" s="176"/>
      <c r="FS117" s="176"/>
      <c r="FT117" s="176"/>
      <c r="FU117" s="176"/>
      <c r="FV117" s="176"/>
      <c r="FW117" s="176"/>
      <c r="FX117" s="176"/>
      <c r="FY117" s="176"/>
      <c r="FZ117" s="176"/>
      <c r="GA117" s="176"/>
      <c r="GB117" s="176"/>
      <c r="GC117" s="176"/>
      <c r="GD117" s="176"/>
      <c r="GE117" s="176"/>
      <c r="GF117" s="176"/>
      <c r="GG117" s="176"/>
      <c r="GH117" s="176"/>
      <c r="GI117" s="176"/>
      <c r="GJ117" s="176"/>
      <c r="GK117" s="176"/>
      <c r="GL117" s="176"/>
      <c r="GM117" s="176"/>
    </row>
    <row r="118" s="8" customFormat="1" ht="26.1" customHeight="1" spans="1:195">
      <c r="A118" s="148"/>
      <c r="B118" s="55" t="s">
        <v>36</v>
      </c>
      <c r="C118" s="56"/>
      <c r="D118" s="56"/>
      <c r="E118" s="57"/>
      <c r="F118" s="153"/>
      <c r="G118" s="153"/>
      <c r="H118" s="30">
        <f t="shared" si="18"/>
        <v>0</v>
      </c>
      <c r="I118" s="171"/>
      <c r="J118" s="30">
        <f t="shared" si="16"/>
        <v>0</v>
      </c>
      <c r="K118" s="95"/>
      <c r="L118" s="95"/>
      <c r="M118" s="95"/>
      <c r="N118" s="95"/>
      <c r="O118" s="95"/>
      <c r="P118" s="95"/>
      <c r="Q118" s="95"/>
      <c r="R118" s="95"/>
      <c r="S118" s="171"/>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6"/>
      <c r="BR118" s="176"/>
      <c r="BS118" s="176"/>
      <c r="BT118" s="176"/>
      <c r="BU118" s="176"/>
      <c r="BV118" s="176"/>
      <c r="BW118" s="176"/>
      <c r="BX118" s="176"/>
      <c r="BY118" s="176"/>
      <c r="BZ118" s="176"/>
      <c r="CA118" s="176"/>
      <c r="CB118" s="176"/>
      <c r="CC118" s="176"/>
      <c r="CD118" s="176"/>
      <c r="CE118" s="176"/>
      <c r="CF118" s="176"/>
      <c r="CG118" s="176"/>
      <c r="CH118" s="176"/>
      <c r="CI118" s="176"/>
      <c r="CJ118" s="176"/>
      <c r="CK118" s="176"/>
      <c r="CL118" s="176"/>
      <c r="CM118" s="176"/>
      <c r="CN118" s="176"/>
      <c r="CO118" s="176"/>
      <c r="CP118" s="176"/>
      <c r="CQ118" s="176"/>
      <c r="CR118" s="176"/>
      <c r="CS118" s="176"/>
      <c r="CT118" s="176"/>
      <c r="CU118" s="176"/>
      <c r="CV118" s="176"/>
      <c r="CW118" s="176"/>
      <c r="CX118" s="176"/>
      <c r="CY118" s="176"/>
      <c r="CZ118" s="176"/>
      <c r="DA118" s="176"/>
      <c r="DB118" s="176"/>
      <c r="DC118" s="176"/>
      <c r="DD118" s="176"/>
      <c r="DE118" s="176"/>
      <c r="DF118" s="176"/>
      <c r="DG118" s="176"/>
      <c r="DH118" s="176"/>
      <c r="DI118" s="176"/>
      <c r="DJ118" s="176"/>
      <c r="DK118" s="176"/>
      <c r="DL118" s="176"/>
      <c r="DM118" s="176"/>
      <c r="DN118" s="176"/>
      <c r="DO118" s="176"/>
      <c r="DP118" s="176"/>
      <c r="DQ118" s="176"/>
      <c r="DR118" s="176"/>
      <c r="DS118" s="176"/>
      <c r="DT118" s="176"/>
      <c r="DU118" s="176"/>
      <c r="DV118" s="176"/>
      <c r="DW118" s="176"/>
      <c r="DX118" s="176"/>
      <c r="DY118" s="176"/>
      <c r="DZ118" s="176"/>
      <c r="EA118" s="176"/>
      <c r="EB118" s="176"/>
      <c r="EC118" s="176"/>
      <c r="ED118" s="176"/>
      <c r="EE118" s="176"/>
      <c r="EF118" s="176"/>
      <c r="EG118" s="176"/>
      <c r="EH118" s="176"/>
      <c r="EI118" s="176"/>
      <c r="EJ118" s="176"/>
      <c r="EK118" s="176"/>
      <c r="EL118" s="176"/>
      <c r="EM118" s="176"/>
      <c r="EN118" s="176"/>
      <c r="EO118" s="176"/>
      <c r="EP118" s="176"/>
      <c r="EQ118" s="176"/>
      <c r="ER118" s="176"/>
      <c r="ES118" s="176"/>
      <c r="ET118" s="176"/>
      <c r="EU118" s="176"/>
      <c r="EV118" s="176"/>
      <c r="EW118" s="176"/>
      <c r="EX118" s="176"/>
      <c r="EY118" s="176"/>
      <c r="EZ118" s="176"/>
      <c r="FA118" s="176"/>
      <c r="FB118" s="176"/>
      <c r="FC118" s="176"/>
      <c r="FD118" s="176"/>
      <c r="FE118" s="176"/>
      <c r="FF118" s="176"/>
      <c r="FG118" s="176"/>
      <c r="FH118" s="176"/>
      <c r="FI118" s="176"/>
      <c r="FJ118" s="176"/>
      <c r="FK118" s="176"/>
      <c r="FL118" s="176"/>
      <c r="FM118" s="176"/>
      <c r="FN118" s="176"/>
      <c r="FO118" s="176"/>
      <c r="FP118" s="176"/>
      <c r="FQ118" s="176"/>
      <c r="FR118" s="176"/>
      <c r="FS118" s="176"/>
      <c r="FT118" s="176"/>
      <c r="FU118" s="176"/>
      <c r="FV118" s="176"/>
      <c r="FW118" s="176"/>
      <c r="FX118" s="176"/>
      <c r="FY118" s="176"/>
      <c r="FZ118" s="176"/>
      <c r="GA118" s="176"/>
      <c r="GB118" s="176"/>
      <c r="GC118" s="176"/>
      <c r="GD118" s="176"/>
      <c r="GE118" s="176"/>
      <c r="GF118" s="176"/>
      <c r="GG118" s="176"/>
      <c r="GH118" s="176"/>
      <c r="GI118" s="176"/>
      <c r="GJ118" s="176"/>
      <c r="GK118" s="176"/>
      <c r="GL118" s="176"/>
      <c r="GM118" s="176"/>
    </row>
    <row r="119" s="6" customFormat="1" ht="26.1" customHeight="1" spans="1:195">
      <c r="A119" s="143"/>
      <c r="B119" s="154" t="s">
        <v>112</v>
      </c>
      <c r="C119" s="155"/>
      <c r="D119" s="155"/>
      <c r="E119" s="156"/>
      <c r="F119" s="139"/>
      <c r="G119" s="139"/>
      <c r="H119" s="30">
        <f t="shared" si="18"/>
        <v>0</v>
      </c>
      <c r="I119" s="168"/>
      <c r="J119" s="30">
        <f t="shared" si="16"/>
        <v>0</v>
      </c>
      <c r="K119" s="30"/>
      <c r="L119" s="30"/>
      <c r="M119" s="30"/>
      <c r="N119" s="30"/>
      <c r="O119" s="30"/>
      <c r="P119" s="30"/>
      <c r="Q119" s="30"/>
      <c r="R119" s="30"/>
      <c r="S119" s="168"/>
      <c r="T119" s="174"/>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4"/>
      <c r="CH119" s="174"/>
      <c r="CI119" s="174"/>
      <c r="CJ119" s="174"/>
      <c r="CK119" s="174"/>
      <c r="CL119" s="174"/>
      <c r="CM119" s="174"/>
      <c r="CN119" s="174"/>
      <c r="CO119" s="174"/>
      <c r="CP119" s="174"/>
      <c r="CQ119" s="174"/>
      <c r="CR119" s="174"/>
      <c r="CS119" s="174"/>
      <c r="CT119" s="174"/>
      <c r="CU119" s="174"/>
      <c r="CV119" s="174"/>
      <c r="CW119" s="174"/>
      <c r="CX119" s="174"/>
      <c r="CY119" s="174"/>
      <c r="CZ119" s="174"/>
      <c r="DA119" s="174"/>
      <c r="DB119" s="174"/>
      <c r="DC119" s="174"/>
      <c r="DD119" s="174"/>
      <c r="DE119" s="174"/>
      <c r="DF119" s="174"/>
      <c r="DG119" s="174"/>
      <c r="DH119" s="174"/>
      <c r="DI119" s="174"/>
      <c r="DJ119" s="174"/>
      <c r="DK119" s="174"/>
      <c r="DL119" s="174"/>
      <c r="DM119" s="174"/>
      <c r="DN119" s="174"/>
      <c r="DO119" s="174"/>
      <c r="DP119" s="174"/>
      <c r="DQ119" s="174"/>
      <c r="DR119" s="174"/>
      <c r="DS119" s="174"/>
      <c r="DT119" s="174"/>
      <c r="DU119" s="174"/>
      <c r="DV119" s="174"/>
      <c r="DW119" s="174"/>
      <c r="DX119" s="174"/>
      <c r="DY119" s="174"/>
      <c r="DZ119" s="174"/>
      <c r="EA119" s="174"/>
      <c r="EB119" s="174"/>
      <c r="EC119" s="174"/>
      <c r="ED119" s="174"/>
      <c r="EE119" s="174"/>
      <c r="EF119" s="174"/>
      <c r="EG119" s="174"/>
      <c r="EH119" s="174"/>
      <c r="EI119" s="174"/>
      <c r="EJ119" s="174"/>
      <c r="EK119" s="174"/>
      <c r="EL119" s="174"/>
      <c r="EM119" s="174"/>
      <c r="EN119" s="174"/>
      <c r="EO119" s="174"/>
      <c r="EP119" s="174"/>
      <c r="EQ119" s="174"/>
      <c r="ER119" s="174"/>
      <c r="ES119" s="174"/>
      <c r="ET119" s="174"/>
      <c r="EU119" s="174"/>
      <c r="EV119" s="174"/>
      <c r="EW119" s="174"/>
      <c r="EX119" s="174"/>
      <c r="EY119" s="174"/>
      <c r="EZ119" s="174"/>
      <c r="FA119" s="174"/>
      <c r="FB119" s="174"/>
      <c r="FC119" s="174"/>
      <c r="FD119" s="174"/>
      <c r="FE119" s="174"/>
      <c r="FF119" s="174"/>
      <c r="FG119" s="174"/>
      <c r="FH119" s="174"/>
      <c r="FI119" s="174"/>
      <c r="FJ119" s="174"/>
      <c r="FK119" s="174"/>
      <c r="FL119" s="174"/>
      <c r="FM119" s="174"/>
      <c r="FN119" s="174"/>
      <c r="FO119" s="174"/>
      <c r="FP119" s="174"/>
      <c r="FQ119" s="174"/>
      <c r="FR119" s="174"/>
      <c r="FS119" s="174"/>
      <c r="FT119" s="174"/>
      <c r="FU119" s="174"/>
      <c r="FV119" s="174"/>
      <c r="FW119" s="174"/>
      <c r="FX119" s="174"/>
      <c r="FY119" s="174"/>
      <c r="FZ119" s="174"/>
      <c r="GA119" s="174"/>
      <c r="GB119" s="174"/>
      <c r="GC119" s="174"/>
      <c r="GD119" s="174"/>
      <c r="GE119" s="174"/>
      <c r="GF119" s="174"/>
      <c r="GG119" s="174"/>
      <c r="GH119" s="174"/>
      <c r="GI119" s="174"/>
      <c r="GJ119" s="174"/>
      <c r="GK119" s="174"/>
      <c r="GL119" s="174"/>
      <c r="GM119" s="174"/>
    </row>
    <row r="120" s="8" customFormat="1" ht="26.1" customHeight="1" spans="1:195">
      <c r="A120" s="140">
        <v>4</v>
      </c>
      <c r="B120" s="157"/>
      <c r="C120" s="158"/>
      <c r="D120" s="158"/>
      <c r="E120" s="159"/>
      <c r="F120" s="69"/>
      <c r="G120" s="69"/>
      <c r="H120" s="30">
        <f t="shared" si="18"/>
        <v>0</v>
      </c>
      <c r="I120" s="171"/>
      <c r="J120" s="30">
        <f t="shared" si="16"/>
        <v>0</v>
      </c>
      <c r="K120" s="95"/>
      <c r="L120" s="95"/>
      <c r="M120" s="95"/>
      <c r="N120" s="95"/>
      <c r="O120" s="95"/>
      <c r="P120" s="95"/>
      <c r="Q120" s="95"/>
      <c r="R120" s="95"/>
      <c r="S120" s="95"/>
      <c r="T120" s="176"/>
      <c r="U120" s="176"/>
      <c r="V120" s="176"/>
      <c r="W120" s="176"/>
      <c r="X120" s="176"/>
      <c r="Y120" s="176"/>
      <c r="Z120" s="176"/>
      <c r="AA120" s="176"/>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c r="BA120" s="176"/>
      <c r="BB120" s="176"/>
      <c r="BC120" s="176"/>
      <c r="BD120" s="176"/>
      <c r="BE120" s="176"/>
      <c r="BF120" s="176"/>
      <c r="BG120" s="176"/>
      <c r="BH120" s="176"/>
      <c r="BI120" s="176"/>
      <c r="BJ120" s="176"/>
      <c r="BK120" s="176"/>
      <c r="BL120" s="176"/>
      <c r="BM120" s="176"/>
      <c r="BN120" s="176"/>
      <c r="BO120" s="176"/>
      <c r="BP120" s="176"/>
      <c r="BQ120" s="176"/>
      <c r="BR120" s="176"/>
      <c r="BS120" s="176"/>
      <c r="BT120" s="176"/>
      <c r="BU120" s="176"/>
      <c r="BV120" s="176"/>
      <c r="BW120" s="176"/>
      <c r="BX120" s="176"/>
      <c r="BY120" s="176"/>
      <c r="BZ120" s="176"/>
      <c r="CA120" s="176"/>
      <c r="CB120" s="176"/>
      <c r="CC120" s="176"/>
      <c r="CD120" s="176"/>
      <c r="CE120" s="176"/>
      <c r="CF120" s="176"/>
      <c r="CG120" s="176"/>
      <c r="CH120" s="176"/>
      <c r="CI120" s="176"/>
      <c r="CJ120" s="176"/>
      <c r="CK120" s="176"/>
      <c r="CL120" s="176"/>
      <c r="CM120" s="176"/>
      <c r="CN120" s="176"/>
      <c r="CO120" s="176"/>
      <c r="CP120" s="176"/>
      <c r="CQ120" s="176"/>
      <c r="CR120" s="176"/>
      <c r="CS120" s="176"/>
      <c r="CT120" s="176"/>
      <c r="CU120" s="176"/>
      <c r="CV120" s="176"/>
      <c r="CW120" s="176"/>
      <c r="CX120" s="176"/>
      <c r="CY120" s="176"/>
      <c r="CZ120" s="176"/>
      <c r="DA120" s="176"/>
      <c r="DB120" s="176"/>
      <c r="DC120" s="176"/>
      <c r="DD120" s="176"/>
      <c r="DE120" s="176"/>
      <c r="DF120" s="176"/>
      <c r="DG120" s="176"/>
      <c r="DH120" s="176"/>
      <c r="DI120" s="176"/>
      <c r="DJ120" s="176"/>
      <c r="DK120" s="176"/>
      <c r="DL120" s="176"/>
      <c r="DM120" s="176"/>
      <c r="DN120" s="176"/>
      <c r="DO120" s="176"/>
      <c r="DP120" s="176"/>
      <c r="DQ120" s="176"/>
      <c r="DR120" s="176"/>
      <c r="DS120" s="176"/>
      <c r="DT120" s="176"/>
      <c r="DU120" s="176"/>
      <c r="DV120" s="176"/>
      <c r="DW120" s="176"/>
      <c r="DX120" s="176"/>
      <c r="DY120" s="176"/>
      <c r="DZ120" s="176"/>
      <c r="EA120" s="176"/>
      <c r="EB120" s="176"/>
      <c r="EC120" s="176"/>
      <c r="ED120" s="176"/>
      <c r="EE120" s="176"/>
      <c r="EF120" s="176"/>
      <c r="EG120" s="176"/>
      <c r="EH120" s="176"/>
      <c r="EI120" s="176"/>
      <c r="EJ120" s="176"/>
      <c r="EK120" s="176"/>
      <c r="EL120" s="176"/>
      <c r="EM120" s="176"/>
      <c r="EN120" s="176"/>
      <c r="EO120" s="176"/>
      <c r="EP120" s="176"/>
      <c r="EQ120" s="176"/>
      <c r="ER120" s="176"/>
      <c r="ES120" s="176"/>
      <c r="ET120" s="176"/>
      <c r="EU120" s="176"/>
      <c r="EV120" s="176"/>
      <c r="EW120" s="176"/>
      <c r="EX120" s="176"/>
      <c r="EY120" s="176"/>
      <c r="EZ120" s="176"/>
      <c r="FA120" s="176"/>
      <c r="FB120" s="176"/>
      <c r="FC120" s="176"/>
      <c r="FD120" s="176"/>
      <c r="FE120" s="176"/>
      <c r="FF120" s="176"/>
      <c r="FG120" s="176"/>
      <c r="FH120" s="176"/>
      <c r="FI120" s="176"/>
      <c r="FJ120" s="176"/>
      <c r="FK120" s="176"/>
      <c r="FL120" s="176"/>
      <c r="FM120" s="176"/>
      <c r="FN120" s="176"/>
      <c r="FO120" s="176"/>
      <c r="FP120" s="176"/>
      <c r="FQ120" s="176"/>
      <c r="FR120" s="176"/>
      <c r="FS120" s="176"/>
      <c r="FT120" s="176"/>
      <c r="FU120" s="176"/>
      <c r="FV120" s="176"/>
      <c r="FW120" s="176"/>
      <c r="FX120" s="176"/>
      <c r="FY120" s="176"/>
      <c r="FZ120" s="176"/>
      <c r="GA120" s="176"/>
      <c r="GB120" s="176"/>
      <c r="GC120" s="176"/>
      <c r="GD120" s="176"/>
      <c r="GE120" s="176"/>
      <c r="GF120" s="176"/>
      <c r="GG120" s="176"/>
      <c r="GH120" s="176"/>
      <c r="GI120" s="176"/>
      <c r="GJ120" s="176"/>
      <c r="GK120" s="176"/>
      <c r="GL120" s="176"/>
      <c r="GM120" s="176"/>
    </row>
    <row r="121" s="8" customFormat="1" ht="26.1" customHeight="1" spans="1:195">
      <c r="A121" s="143"/>
      <c r="B121" s="160"/>
      <c r="C121" s="161"/>
      <c r="D121" s="161"/>
      <c r="E121" s="162"/>
      <c r="F121" s="69"/>
      <c r="G121" s="69"/>
      <c r="H121" s="30">
        <f t="shared" si="18"/>
        <v>0</v>
      </c>
      <c r="I121" s="171"/>
      <c r="J121" s="30">
        <f t="shared" si="16"/>
        <v>0</v>
      </c>
      <c r="K121" s="95"/>
      <c r="L121" s="95"/>
      <c r="M121" s="95"/>
      <c r="N121" s="95"/>
      <c r="O121" s="95"/>
      <c r="P121" s="95"/>
      <c r="Q121" s="95"/>
      <c r="R121" s="95"/>
      <c r="S121" s="95"/>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c r="BA121" s="176"/>
      <c r="BB121" s="176"/>
      <c r="BC121" s="176"/>
      <c r="BD121" s="176"/>
      <c r="BE121" s="176"/>
      <c r="BF121" s="176"/>
      <c r="BG121" s="176"/>
      <c r="BH121" s="176"/>
      <c r="BI121" s="176"/>
      <c r="BJ121" s="176"/>
      <c r="BK121" s="176"/>
      <c r="BL121" s="176"/>
      <c r="BM121" s="176"/>
      <c r="BN121" s="176"/>
      <c r="BO121" s="176"/>
      <c r="BP121" s="176"/>
      <c r="BQ121" s="176"/>
      <c r="BR121" s="176"/>
      <c r="BS121" s="176"/>
      <c r="BT121" s="176"/>
      <c r="BU121" s="176"/>
      <c r="BV121" s="176"/>
      <c r="BW121" s="176"/>
      <c r="BX121" s="176"/>
      <c r="BY121" s="176"/>
      <c r="BZ121" s="176"/>
      <c r="CA121" s="176"/>
      <c r="CB121" s="176"/>
      <c r="CC121" s="176"/>
      <c r="CD121" s="176"/>
      <c r="CE121" s="176"/>
      <c r="CF121" s="176"/>
      <c r="CG121" s="176"/>
      <c r="CH121" s="176"/>
      <c r="CI121" s="176"/>
      <c r="CJ121" s="176"/>
      <c r="CK121" s="176"/>
      <c r="CL121" s="176"/>
      <c r="CM121" s="176"/>
      <c r="CN121" s="176"/>
      <c r="CO121" s="176"/>
      <c r="CP121" s="176"/>
      <c r="CQ121" s="176"/>
      <c r="CR121" s="176"/>
      <c r="CS121" s="176"/>
      <c r="CT121" s="176"/>
      <c r="CU121" s="176"/>
      <c r="CV121" s="176"/>
      <c r="CW121" s="176"/>
      <c r="CX121" s="176"/>
      <c r="CY121" s="176"/>
      <c r="CZ121" s="176"/>
      <c r="DA121" s="176"/>
      <c r="DB121" s="176"/>
      <c r="DC121" s="176"/>
      <c r="DD121" s="176"/>
      <c r="DE121" s="176"/>
      <c r="DF121" s="176"/>
      <c r="DG121" s="176"/>
      <c r="DH121" s="176"/>
      <c r="DI121" s="176"/>
      <c r="DJ121" s="176"/>
      <c r="DK121" s="176"/>
      <c r="DL121" s="176"/>
      <c r="DM121" s="176"/>
      <c r="DN121" s="176"/>
      <c r="DO121" s="176"/>
      <c r="DP121" s="176"/>
      <c r="DQ121" s="176"/>
      <c r="DR121" s="176"/>
      <c r="DS121" s="176"/>
      <c r="DT121" s="176"/>
      <c r="DU121" s="176"/>
      <c r="DV121" s="176"/>
      <c r="DW121" s="176"/>
      <c r="DX121" s="176"/>
      <c r="DY121" s="176"/>
      <c r="DZ121" s="176"/>
      <c r="EA121" s="176"/>
      <c r="EB121" s="176"/>
      <c r="EC121" s="176"/>
      <c r="ED121" s="176"/>
      <c r="EE121" s="176"/>
      <c r="EF121" s="176"/>
      <c r="EG121" s="176"/>
      <c r="EH121" s="176"/>
      <c r="EI121" s="176"/>
      <c r="EJ121" s="176"/>
      <c r="EK121" s="176"/>
      <c r="EL121" s="176"/>
      <c r="EM121" s="176"/>
      <c r="EN121" s="176"/>
      <c r="EO121" s="176"/>
      <c r="EP121" s="176"/>
      <c r="EQ121" s="176"/>
      <c r="ER121" s="176"/>
      <c r="ES121" s="176"/>
      <c r="ET121" s="176"/>
      <c r="EU121" s="176"/>
      <c r="EV121" s="176"/>
      <c r="EW121" s="176"/>
      <c r="EX121" s="176"/>
      <c r="EY121" s="176"/>
      <c r="EZ121" s="176"/>
      <c r="FA121" s="176"/>
      <c r="FB121" s="176"/>
      <c r="FC121" s="176"/>
      <c r="FD121" s="176"/>
      <c r="FE121" s="176"/>
      <c r="FF121" s="176"/>
      <c r="FG121" s="176"/>
      <c r="FH121" s="176"/>
      <c r="FI121" s="176"/>
      <c r="FJ121" s="176"/>
      <c r="FK121" s="176"/>
      <c r="FL121" s="176"/>
      <c r="FM121" s="176"/>
      <c r="FN121" s="176"/>
      <c r="FO121" s="176"/>
      <c r="FP121" s="176"/>
      <c r="FQ121" s="176"/>
      <c r="FR121" s="176"/>
      <c r="FS121" s="176"/>
      <c r="FT121" s="176"/>
      <c r="FU121" s="176"/>
      <c r="FV121" s="176"/>
      <c r="FW121" s="176"/>
      <c r="FX121" s="176"/>
      <c r="FY121" s="176"/>
      <c r="FZ121" s="176"/>
      <c r="GA121" s="176"/>
      <c r="GB121" s="176"/>
      <c r="GC121" s="176"/>
      <c r="GD121" s="176"/>
      <c r="GE121" s="176"/>
      <c r="GF121" s="176"/>
      <c r="GG121" s="176"/>
      <c r="GH121" s="176"/>
      <c r="GI121" s="176"/>
      <c r="GJ121" s="176"/>
      <c r="GK121" s="176"/>
      <c r="GL121" s="176"/>
      <c r="GM121" s="176"/>
    </row>
    <row r="122" s="8" customFormat="1" ht="26.1" customHeight="1" spans="1:195">
      <c r="A122" s="148"/>
      <c r="B122" s="55" t="s">
        <v>36</v>
      </c>
      <c r="C122" s="56"/>
      <c r="D122" s="56"/>
      <c r="E122" s="57"/>
      <c r="F122" s="153"/>
      <c r="G122" s="153"/>
      <c r="H122" s="30">
        <f t="shared" si="18"/>
        <v>0</v>
      </c>
      <c r="I122" s="171"/>
      <c r="J122" s="30">
        <f t="shared" si="16"/>
        <v>0</v>
      </c>
      <c r="K122" s="95"/>
      <c r="L122" s="95"/>
      <c r="M122" s="95"/>
      <c r="N122" s="95"/>
      <c r="O122" s="95"/>
      <c r="P122" s="95"/>
      <c r="Q122" s="95"/>
      <c r="R122" s="95"/>
      <c r="S122" s="95"/>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R122" s="176"/>
      <c r="AS122" s="176"/>
      <c r="AT122" s="176"/>
      <c r="AU122" s="176"/>
      <c r="AV122" s="176"/>
      <c r="AW122" s="176"/>
      <c r="AX122" s="176"/>
      <c r="AY122" s="176"/>
      <c r="AZ122" s="176"/>
      <c r="BA122" s="176"/>
      <c r="BB122" s="176"/>
      <c r="BC122" s="176"/>
      <c r="BD122" s="176"/>
      <c r="BE122" s="176"/>
      <c r="BF122" s="176"/>
      <c r="BG122" s="176"/>
      <c r="BH122" s="176"/>
      <c r="BI122" s="176"/>
      <c r="BJ122" s="176"/>
      <c r="BK122" s="176"/>
      <c r="BL122" s="176"/>
      <c r="BM122" s="176"/>
      <c r="BN122" s="176"/>
      <c r="BO122" s="176"/>
      <c r="BP122" s="176"/>
      <c r="BQ122" s="176"/>
      <c r="BR122" s="176"/>
      <c r="BS122" s="176"/>
      <c r="BT122" s="176"/>
      <c r="BU122" s="176"/>
      <c r="BV122" s="176"/>
      <c r="BW122" s="176"/>
      <c r="BX122" s="176"/>
      <c r="BY122" s="176"/>
      <c r="BZ122" s="176"/>
      <c r="CA122" s="176"/>
      <c r="CB122" s="176"/>
      <c r="CC122" s="176"/>
      <c r="CD122" s="176"/>
      <c r="CE122" s="176"/>
      <c r="CF122" s="176"/>
      <c r="CG122" s="176"/>
      <c r="CH122" s="176"/>
      <c r="CI122" s="176"/>
      <c r="CJ122" s="176"/>
      <c r="CK122" s="176"/>
      <c r="CL122" s="176"/>
      <c r="CM122" s="176"/>
      <c r="CN122" s="176"/>
      <c r="CO122" s="176"/>
      <c r="CP122" s="176"/>
      <c r="CQ122" s="176"/>
      <c r="CR122" s="176"/>
      <c r="CS122" s="176"/>
      <c r="CT122" s="176"/>
      <c r="CU122" s="176"/>
      <c r="CV122" s="176"/>
      <c r="CW122" s="176"/>
      <c r="CX122" s="176"/>
      <c r="CY122" s="176"/>
      <c r="CZ122" s="176"/>
      <c r="DA122" s="176"/>
      <c r="DB122" s="176"/>
      <c r="DC122" s="176"/>
      <c r="DD122" s="176"/>
      <c r="DE122" s="176"/>
      <c r="DF122" s="176"/>
      <c r="DG122" s="176"/>
      <c r="DH122" s="176"/>
      <c r="DI122" s="176"/>
      <c r="DJ122" s="176"/>
      <c r="DK122" s="176"/>
      <c r="DL122" s="176"/>
      <c r="DM122" s="176"/>
      <c r="DN122" s="176"/>
      <c r="DO122" s="176"/>
      <c r="DP122" s="176"/>
      <c r="DQ122" s="176"/>
      <c r="DR122" s="176"/>
      <c r="DS122" s="176"/>
      <c r="DT122" s="176"/>
      <c r="DU122" s="176"/>
      <c r="DV122" s="176"/>
      <c r="DW122" s="176"/>
      <c r="DX122" s="176"/>
      <c r="DY122" s="176"/>
      <c r="DZ122" s="176"/>
      <c r="EA122" s="176"/>
      <c r="EB122" s="176"/>
      <c r="EC122" s="176"/>
      <c r="ED122" s="176"/>
      <c r="EE122" s="176"/>
      <c r="EF122" s="176"/>
      <c r="EG122" s="176"/>
      <c r="EH122" s="176"/>
      <c r="EI122" s="176"/>
      <c r="EJ122" s="176"/>
      <c r="EK122" s="176"/>
      <c r="EL122" s="176"/>
      <c r="EM122" s="176"/>
      <c r="EN122" s="176"/>
      <c r="EO122" s="176"/>
      <c r="EP122" s="176"/>
      <c r="EQ122" s="176"/>
      <c r="ER122" s="176"/>
      <c r="ES122" s="176"/>
      <c r="ET122" s="176"/>
      <c r="EU122" s="176"/>
      <c r="EV122" s="176"/>
      <c r="EW122" s="176"/>
      <c r="EX122" s="176"/>
      <c r="EY122" s="176"/>
      <c r="EZ122" s="176"/>
      <c r="FA122" s="176"/>
      <c r="FB122" s="176"/>
      <c r="FC122" s="176"/>
      <c r="FD122" s="176"/>
      <c r="FE122" s="176"/>
      <c r="FF122" s="176"/>
      <c r="FG122" s="176"/>
      <c r="FH122" s="176"/>
      <c r="FI122" s="176"/>
      <c r="FJ122" s="176"/>
      <c r="FK122" s="176"/>
      <c r="FL122" s="176"/>
      <c r="FM122" s="176"/>
      <c r="FN122" s="176"/>
      <c r="FO122" s="176"/>
      <c r="FP122" s="176"/>
      <c r="FQ122" s="176"/>
      <c r="FR122" s="176"/>
      <c r="FS122" s="176"/>
      <c r="FT122" s="176"/>
      <c r="FU122" s="176"/>
      <c r="FV122" s="176"/>
      <c r="FW122" s="176"/>
      <c r="FX122" s="176"/>
      <c r="FY122" s="176"/>
      <c r="FZ122" s="176"/>
      <c r="GA122" s="176"/>
      <c r="GB122" s="176"/>
      <c r="GC122" s="176"/>
      <c r="GD122" s="176"/>
      <c r="GE122" s="176"/>
      <c r="GF122" s="176"/>
      <c r="GG122" s="176"/>
      <c r="GH122" s="176"/>
      <c r="GI122" s="176"/>
      <c r="GJ122" s="176"/>
      <c r="GK122" s="176"/>
      <c r="GL122" s="176"/>
      <c r="GM122" s="176"/>
    </row>
    <row r="123" s="6" customFormat="1" ht="26.1" customHeight="1" spans="1:195">
      <c r="A123" s="140">
        <v>5</v>
      </c>
      <c r="B123" s="150" t="s">
        <v>57</v>
      </c>
      <c r="C123" s="151"/>
      <c r="D123" s="151"/>
      <c r="E123" s="152"/>
      <c r="F123" s="163"/>
      <c r="G123" s="164"/>
      <c r="H123" s="30">
        <f t="shared" si="18"/>
        <v>0</v>
      </c>
      <c r="I123" s="168"/>
      <c r="J123" s="30">
        <f t="shared" si="16"/>
        <v>0</v>
      </c>
      <c r="K123" s="97"/>
      <c r="L123" s="97"/>
      <c r="M123" s="97"/>
      <c r="N123" s="97"/>
      <c r="O123" s="97"/>
      <c r="P123" s="97"/>
      <c r="Q123" s="97"/>
      <c r="R123" s="97"/>
      <c r="S123" s="97"/>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c r="CS123" s="174"/>
      <c r="CT123" s="174"/>
      <c r="CU123" s="174"/>
      <c r="CV123" s="174"/>
      <c r="CW123" s="174"/>
      <c r="CX123" s="174"/>
      <c r="CY123" s="174"/>
      <c r="CZ123" s="174"/>
      <c r="DA123" s="174"/>
      <c r="DB123" s="174"/>
      <c r="DC123" s="174"/>
      <c r="DD123" s="174"/>
      <c r="DE123" s="174"/>
      <c r="DF123" s="174"/>
      <c r="DG123" s="174"/>
      <c r="DH123" s="174"/>
      <c r="DI123" s="174"/>
      <c r="DJ123" s="174"/>
      <c r="DK123" s="174"/>
      <c r="DL123" s="174"/>
      <c r="DM123" s="174"/>
      <c r="DN123" s="174"/>
      <c r="DO123" s="174"/>
      <c r="DP123" s="174"/>
      <c r="DQ123" s="174"/>
      <c r="DR123" s="174"/>
      <c r="DS123" s="174"/>
      <c r="DT123" s="174"/>
      <c r="DU123" s="174"/>
      <c r="DV123" s="174"/>
      <c r="DW123" s="174"/>
      <c r="DX123" s="174"/>
      <c r="DY123" s="174"/>
      <c r="DZ123" s="174"/>
      <c r="EA123" s="174"/>
      <c r="EB123" s="174"/>
      <c r="EC123" s="174"/>
      <c r="ED123" s="174"/>
      <c r="EE123" s="174"/>
      <c r="EF123" s="174"/>
      <c r="EG123" s="174"/>
      <c r="EH123" s="174"/>
      <c r="EI123" s="174"/>
      <c r="EJ123" s="174"/>
      <c r="EK123" s="174"/>
      <c r="EL123" s="174"/>
      <c r="EM123" s="174"/>
      <c r="EN123" s="174"/>
      <c r="EO123" s="174"/>
      <c r="EP123" s="174"/>
      <c r="EQ123" s="174"/>
      <c r="ER123" s="174"/>
      <c r="ES123" s="174"/>
      <c r="ET123" s="174"/>
      <c r="EU123" s="174"/>
      <c r="EV123" s="174"/>
      <c r="EW123" s="174"/>
      <c r="EX123" s="174"/>
      <c r="EY123" s="174"/>
      <c r="EZ123" s="174"/>
      <c r="FA123" s="174"/>
      <c r="FB123" s="174"/>
      <c r="FC123" s="174"/>
      <c r="FD123" s="174"/>
      <c r="FE123" s="174"/>
      <c r="FF123" s="174"/>
      <c r="FG123" s="174"/>
      <c r="FH123" s="174"/>
      <c r="FI123" s="174"/>
      <c r="FJ123" s="174"/>
      <c r="FK123" s="174"/>
      <c r="FL123" s="174"/>
      <c r="FM123" s="174"/>
      <c r="FN123" s="174"/>
      <c r="FO123" s="174"/>
      <c r="FP123" s="174"/>
      <c r="FQ123" s="174"/>
      <c r="FR123" s="174"/>
      <c r="FS123" s="174"/>
      <c r="FT123" s="174"/>
      <c r="FU123" s="174"/>
      <c r="FV123" s="174"/>
      <c r="FW123" s="174"/>
      <c r="FX123" s="174"/>
      <c r="FY123" s="174"/>
      <c r="FZ123" s="174"/>
      <c r="GA123" s="174"/>
      <c r="GB123" s="174"/>
      <c r="GC123" s="174"/>
      <c r="GD123" s="174"/>
      <c r="GE123" s="174"/>
      <c r="GF123" s="174"/>
      <c r="GG123" s="174"/>
      <c r="GH123" s="174"/>
      <c r="GI123" s="174"/>
      <c r="GJ123" s="174"/>
      <c r="GK123" s="174"/>
      <c r="GL123" s="174"/>
      <c r="GM123" s="174"/>
    </row>
    <row r="124" s="8" customFormat="1" ht="26.1" customHeight="1" spans="1:195">
      <c r="A124" s="148"/>
      <c r="B124" s="55" t="s">
        <v>36</v>
      </c>
      <c r="C124" s="56"/>
      <c r="D124" s="56"/>
      <c r="E124" s="57"/>
      <c r="F124" s="153"/>
      <c r="G124" s="153"/>
      <c r="H124" s="30">
        <f t="shared" si="18"/>
        <v>0</v>
      </c>
      <c r="I124" s="172"/>
      <c r="J124" s="30">
        <f t="shared" si="16"/>
        <v>0</v>
      </c>
      <c r="K124" s="96"/>
      <c r="L124" s="96"/>
      <c r="M124" s="96"/>
      <c r="N124" s="96"/>
      <c r="O124" s="96"/>
      <c r="P124" s="96"/>
      <c r="Q124" s="96"/>
      <c r="R124" s="96"/>
      <c r="S124" s="171"/>
      <c r="T124" s="176"/>
      <c r="U124" s="176"/>
      <c r="V124" s="176"/>
      <c r="W124" s="176"/>
      <c r="X124" s="176"/>
      <c r="Y124" s="176"/>
      <c r="Z124" s="176"/>
      <c r="AA124" s="176"/>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c r="BA124" s="176"/>
      <c r="BB124" s="176"/>
      <c r="BC124" s="176"/>
      <c r="BD124" s="176"/>
      <c r="BE124" s="176"/>
      <c r="BF124" s="176"/>
      <c r="BG124" s="176"/>
      <c r="BH124" s="176"/>
      <c r="BI124" s="176"/>
      <c r="BJ124" s="176"/>
      <c r="BK124" s="176"/>
      <c r="BL124" s="176"/>
      <c r="BM124" s="176"/>
      <c r="BN124" s="176"/>
      <c r="BO124" s="176"/>
      <c r="BP124" s="176"/>
      <c r="BQ124" s="176"/>
      <c r="BR124" s="176"/>
      <c r="BS124" s="176"/>
      <c r="BT124" s="176"/>
      <c r="BU124" s="176"/>
      <c r="BV124" s="176"/>
      <c r="BW124" s="176"/>
      <c r="BX124" s="176"/>
      <c r="BY124" s="176"/>
      <c r="BZ124" s="176"/>
      <c r="CA124" s="176"/>
      <c r="CB124" s="176"/>
      <c r="CC124" s="176"/>
      <c r="CD124" s="176"/>
      <c r="CE124" s="176"/>
      <c r="CF124" s="176"/>
      <c r="CG124" s="176"/>
      <c r="CH124" s="176"/>
      <c r="CI124" s="176"/>
      <c r="CJ124" s="176"/>
      <c r="CK124" s="176"/>
      <c r="CL124" s="176"/>
      <c r="CM124" s="176"/>
      <c r="CN124" s="176"/>
      <c r="CO124" s="176"/>
      <c r="CP124" s="176"/>
      <c r="CQ124" s="176"/>
      <c r="CR124" s="176"/>
      <c r="CS124" s="176"/>
      <c r="CT124" s="176"/>
      <c r="CU124" s="176"/>
      <c r="CV124" s="176"/>
      <c r="CW124" s="176"/>
      <c r="CX124" s="176"/>
      <c r="CY124" s="176"/>
      <c r="CZ124" s="176"/>
      <c r="DA124" s="176"/>
      <c r="DB124" s="176"/>
      <c r="DC124" s="176"/>
      <c r="DD124" s="176"/>
      <c r="DE124" s="176"/>
      <c r="DF124" s="176"/>
      <c r="DG124" s="176"/>
      <c r="DH124" s="176"/>
      <c r="DI124" s="176"/>
      <c r="DJ124" s="176"/>
      <c r="DK124" s="176"/>
      <c r="DL124" s="176"/>
      <c r="DM124" s="176"/>
      <c r="DN124" s="176"/>
      <c r="DO124" s="176"/>
      <c r="DP124" s="176"/>
      <c r="DQ124" s="176"/>
      <c r="DR124" s="176"/>
      <c r="DS124" s="176"/>
      <c r="DT124" s="176"/>
      <c r="DU124" s="176"/>
      <c r="DV124" s="176"/>
      <c r="DW124" s="176"/>
      <c r="DX124" s="176"/>
      <c r="DY124" s="176"/>
      <c r="DZ124" s="176"/>
      <c r="EA124" s="176"/>
      <c r="EB124" s="176"/>
      <c r="EC124" s="176"/>
      <c r="ED124" s="176"/>
      <c r="EE124" s="176"/>
      <c r="EF124" s="176"/>
      <c r="EG124" s="176"/>
      <c r="EH124" s="176"/>
      <c r="EI124" s="176"/>
      <c r="EJ124" s="176"/>
      <c r="EK124" s="176"/>
      <c r="EL124" s="176"/>
      <c r="EM124" s="176"/>
      <c r="EN124" s="176"/>
      <c r="EO124" s="176"/>
      <c r="EP124" s="176"/>
      <c r="EQ124" s="176"/>
      <c r="ER124" s="176"/>
      <c r="ES124" s="176"/>
      <c r="ET124" s="176"/>
      <c r="EU124" s="176"/>
      <c r="EV124" s="176"/>
      <c r="EW124" s="176"/>
      <c r="EX124" s="176"/>
      <c r="EY124" s="176"/>
      <c r="EZ124" s="176"/>
      <c r="FA124" s="176"/>
      <c r="FB124" s="176"/>
      <c r="FC124" s="176"/>
      <c r="FD124" s="176"/>
      <c r="FE124" s="176"/>
      <c r="FF124" s="176"/>
      <c r="FG124" s="176"/>
      <c r="FH124" s="176"/>
      <c r="FI124" s="176"/>
      <c r="FJ124" s="176"/>
      <c r="FK124" s="176"/>
      <c r="FL124" s="176"/>
      <c r="FM124" s="176"/>
      <c r="FN124" s="176"/>
      <c r="FO124" s="176"/>
      <c r="FP124" s="176"/>
      <c r="FQ124" s="176"/>
      <c r="FR124" s="176"/>
      <c r="FS124" s="176"/>
      <c r="FT124" s="176"/>
      <c r="FU124" s="176"/>
      <c r="FV124" s="176"/>
      <c r="FW124" s="176"/>
      <c r="FX124" s="176"/>
      <c r="FY124" s="176"/>
      <c r="FZ124" s="176"/>
      <c r="GA124" s="176"/>
      <c r="GB124" s="176"/>
      <c r="GC124" s="176"/>
      <c r="GD124" s="176"/>
      <c r="GE124" s="176"/>
      <c r="GF124" s="176"/>
      <c r="GG124" s="176"/>
      <c r="GH124" s="176"/>
      <c r="GI124" s="176"/>
      <c r="GJ124" s="176"/>
      <c r="GK124" s="176"/>
      <c r="GL124" s="176"/>
      <c r="GM124" s="176"/>
    </row>
    <row r="125" s="7" customFormat="1" ht="26.1" customHeight="1" spans="1:195">
      <c r="A125" s="140">
        <v>6</v>
      </c>
      <c r="B125" s="150" t="s">
        <v>113</v>
      </c>
      <c r="C125" s="151"/>
      <c r="D125" s="151"/>
      <c r="E125" s="152"/>
      <c r="F125" s="165"/>
      <c r="G125" s="166"/>
      <c r="H125" s="30"/>
      <c r="I125" s="168"/>
      <c r="J125" s="30"/>
      <c r="K125" s="95"/>
      <c r="L125" s="95"/>
      <c r="M125" s="95"/>
      <c r="N125" s="95"/>
      <c r="O125" s="95"/>
      <c r="P125" s="95"/>
      <c r="Q125" s="95"/>
      <c r="R125" s="95"/>
      <c r="S125" s="168"/>
      <c r="T125" s="175"/>
      <c r="U125" s="175"/>
      <c r="V125" s="175"/>
      <c r="W125" s="175"/>
      <c r="X125" s="175"/>
      <c r="Y125" s="175"/>
      <c r="Z125" s="175"/>
      <c r="AA125" s="175"/>
      <c r="AB125" s="175"/>
      <c r="AC125" s="175"/>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c r="DE125" s="175"/>
      <c r="DF125" s="175"/>
      <c r="DG125" s="175"/>
      <c r="DH125" s="175"/>
      <c r="DI125" s="175"/>
      <c r="DJ125" s="175"/>
      <c r="DK125" s="175"/>
      <c r="DL125" s="175"/>
      <c r="DM125" s="175"/>
      <c r="DN125" s="175"/>
      <c r="DO125" s="175"/>
      <c r="DP125" s="175"/>
      <c r="DQ125" s="175"/>
      <c r="DR125" s="175"/>
      <c r="DS125" s="175"/>
      <c r="DT125" s="175"/>
      <c r="DU125" s="175"/>
      <c r="DV125" s="175"/>
      <c r="DW125" s="175"/>
      <c r="DX125" s="175"/>
      <c r="DY125" s="175"/>
      <c r="DZ125" s="175"/>
      <c r="EA125" s="175"/>
      <c r="EB125" s="175"/>
      <c r="EC125" s="175"/>
      <c r="ED125" s="175"/>
      <c r="EE125" s="175"/>
      <c r="EF125" s="175"/>
      <c r="EG125" s="175"/>
      <c r="EH125" s="175"/>
      <c r="EI125" s="175"/>
      <c r="EJ125" s="175"/>
      <c r="EK125" s="175"/>
      <c r="EL125" s="175"/>
      <c r="EM125" s="175"/>
      <c r="EN125" s="175"/>
      <c r="EO125" s="175"/>
      <c r="EP125" s="175"/>
      <c r="EQ125" s="175"/>
      <c r="ER125" s="175"/>
      <c r="ES125" s="175"/>
      <c r="ET125" s="175"/>
      <c r="EU125" s="175"/>
      <c r="EV125" s="175"/>
      <c r="EW125" s="175"/>
      <c r="EX125" s="175"/>
      <c r="EY125" s="175"/>
      <c r="EZ125" s="175"/>
      <c r="FA125" s="175"/>
      <c r="FB125" s="175"/>
      <c r="FC125" s="175"/>
      <c r="FD125" s="175"/>
      <c r="FE125" s="175"/>
      <c r="FF125" s="175"/>
      <c r="FG125" s="175"/>
      <c r="FH125" s="175"/>
      <c r="FI125" s="175"/>
      <c r="FJ125" s="175"/>
      <c r="FK125" s="175"/>
      <c r="FL125" s="175"/>
      <c r="FM125" s="175"/>
      <c r="FN125" s="175"/>
      <c r="FO125" s="175"/>
      <c r="FP125" s="175"/>
      <c r="FQ125" s="175"/>
      <c r="FR125" s="175"/>
      <c r="FS125" s="175"/>
      <c r="FT125" s="175"/>
      <c r="FU125" s="175"/>
      <c r="FV125" s="175"/>
      <c r="FW125" s="175"/>
      <c r="FX125" s="175"/>
      <c r="FY125" s="175"/>
      <c r="FZ125" s="175"/>
      <c r="GA125" s="175"/>
      <c r="GB125" s="175"/>
      <c r="GC125" s="175"/>
      <c r="GD125" s="175"/>
      <c r="GE125" s="175"/>
      <c r="GF125" s="175"/>
      <c r="GG125" s="175"/>
      <c r="GH125" s="175"/>
      <c r="GI125" s="175"/>
      <c r="GJ125" s="175"/>
      <c r="GK125" s="175"/>
      <c r="GL125" s="175"/>
      <c r="GM125" s="175"/>
    </row>
    <row r="126" s="6" customFormat="1" ht="26.1" customHeight="1" spans="1:195">
      <c r="A126" s="140">
        <v>7</v>
      </c>
      <c r="B126" s="150" t="s">
        <v>114</v>
      </c>
      <c r="C126" s="151"/>
      <c r="D126" s="151"/>
      <c r="E126" s="152"/>
      <c r="F126" s="142"/>
      <c r="G126" s="29"/>
      <c r="H126" s="30"/>
      <c r="I126" s="168"/>
      <c r="J126" s="30"/>
      <c r="K126" s="95"/>
      <c r="L126" s="95"/>
      <c r="M126" s="95"/>
      <c r="N126" s="95"/>
      <c r="O126" s="95"/>
      <c r="P126" s="95"/>
      <c r="Q126" s="95"/>
      <c r="R126" s="95"/>
      <c r="S126" s="30"/>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4"/>
      <c r="CH126" s="174"/>
      <c r="CI126" s="174"/>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4"/>
      <c r="DH126" s="174"/>
      <c r="DI126" s="174"/>
      <c r="DJ126" s="174"/>
      <c r="DK126" s="174"/>
      <c r="DL126" s="174"/>
      <c r="DM126" s="174"/>
      <c r="DN126" s="174"/>
      <c r="DO126" s="174"/>
      <c r="DP126" s="174"/>
      <c r="DQ126" s="174"/>
      <c r="DR126" s="174"/>
      <c r="DS126" s="174"/>
      <c r="DT126" s="174"/>
      <c r="DU126" s="174"/>
      <c r="DV126" s="174"/>
      <c r="DW126" s="174"/>
      <c r="DX126" s="174"/>
      <c r="DY126" s="174"/>
      <c r="DZ126" s="174"/>
      <c r="EA126" s="174"/>
      <c r="EB126" s="174"/>
      <c r="EC126" s="174"/>
      <c r="ED126" s="174"/>
      <c r="EE126" s="174"/>
      <c r="EF126" s="174"/>
      <c r="EG126" s="174"/>
      <c r="EH126" s="174"/>
      <c r="EI126" s="174"/>
      <c r="EJ126" s="174"/>
      <c r="EK126" s="174"/>
      <c r="EL126" s="174"/>
      <c r="EM126" s="174"/>
      <c r="EN126" s="174"/>
      <c r="EO126" s="174"/>
      <c r="EP126" s="174"/>
      <c r="EQ126" s="174"/>
      <c r="ER126" s="174"/>
      <c r="ES126" s="174"/>
      <c r="ET126" s="174"/>
      <c r="EU126" s="174"/>
      <c r="EV126" s="174"/>
      <c r="EW126" s="174"/>
      <c r="EX126" s="174"/>
      <c r="EY126" s="174"/>
      <c r="EZ126" s="174"/>
      <c r="FA126" s="174"/>
      <c r="FB126" s="174"/>
      <c r="FC126" s="174"/>
      <c r="FD126" s="174"/>
      <c r="FE126" s="174"/>
      <c r="FF126" s="174"/>
      <c r="FG126" s="174"/>
      <c r="FH126" s="174"/>
      <c r="FI126" s="174"/>
      <c r="FJ126" s="174"/>
      <c r="FK126" s="174"/>
      <c r="FL126" s="174"/>
      <c r="FM126" s="174"/>
      <c r="FN126" s="174"/>
      <c r="FO126" s="174"/>
      <c r="FP126" s="174"/>
      <c r="FQ126" s="174"/>
      <c r="FR126" s="174"/>
      <c r="FS126" s="174"/>
      <c r="FT126" s="174"/>
      <c r="FU126" s="174"/>
      <c r="FV126" s="174"/>
      <c r="FW126" s="174"/>
      <c r="FX126" s="174"/>
      <c r="FY126" s="174"/>
      <c r="FZ126" s="174"/>
      <c r="GA126" s="174"/>
      <c r="GB126" s="174"/>
      <c r="GC126" s="174"/>
      <c r="GD126" s="174"/>
      <c r="GE126" s="174"/>
      <c r="GF126" s="174"/>
      <c r="GG126" s="174"/>
      <c r="GH126" s="174"/>
      <c r="GI126" s="174"/>
      <c r="GJ126" s="174"/>
      <c r="GK126" s="174"/>
      <c r="GL126" s="174"/>
      <c r="GM126" s="174"/>
    </row>
    <row r="127" s="6" customFormat="1" ht="26.1" customHeight="1" spans="1:195">
      <c r="A127" s="148"/>
      <c r="B127" s="76" t="s">
        <v>36</v>
      </c>
      <c r="C127" s="77"/>
      <c r="D127" s="77"/>
      <c r="E127" s="78"/>
      <c r="F127" s="139"/>
      <c r="G127" s="139"/>
      <c r="H127" s="30"/>
      <c r="I127" s="168"/>
      <c r="J127" s="30"/>
      <c r="K127" s="30"/>
      <c r="L127" s="30"/>
      <c r="M127" s="30"/>
      <c r="N127" s="30"/>
      <c r="O127" s="30"/>
      <c r="P127" s="30"/>
      <c r="Q127" s="30"/>
      <c r="R127" s="30"/>
      <c r="S127" s="30"/>
      <c r="T127" s="174"/>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L127" s="174"/>
      <c r="CM127" s="174"/>
      <c r="CN127" s="174"/>
      <c r="CO127" s="174"/>
      <c r="CP127" s="174"/>
      <c r="CQ127" s="174"/>
      <c r="CR127" s="174"/>
      <c r="CS127" s="174"/>
      <c r="CT127" s="174"/>
      <c r="CU127" s="174"/>
      <c r="CV127" s="174"/>
      <c r="CW127" s="174"/>
      <c r="CX127" s="174"/>
      <c r="CY127" s="174"/>
      <c r="CZ127" s="174"/>
      <c r="DA127" s="174"/>
      <c r="DB127" s="174"/>
      <c r="DC127" s="174"/>
      <c r="DD127" s="174"/>
      <c r="DE127" s="174"/>
      <c r="DF127" s="174"/>
      <c r="DG127" s="174"/>
      <c r="DH127" s="174"/>
      <c r="DI127" s="174"/>
      <c r="DJ127" s="174"/>
      <c r="DK127" s="174"/>
      <c r="DL127" s="174"/>
      <c r="DM127" s="174"/>
      <c r="DN127" s="174"/>
      <c r="DO127" s="174"/>
      <c r="DP127" s="174"/>
      <c r="DQ127" s="174"/>
      <c r="DR127" s="174"/>
      <c r="DS127" s="174"/>
      <c r="DT127" s="174"/>
      <c r="DU127" s="174"/>
      <c r="DV127" s="174"/>
      <c r="DW127" s="174"/>
      <c r="DX127" s="174"/>
      <c r="DY127" s="174"/>
      <c r="DZ127" s="174"/>
      <c r="EA127" s="174"/>
      <c r="EB127" s="174"/>
      <c r="EC127" s="174"/>
      <c r="ED127" s="174"/>
      <c r="EE127" s="174"/>
      <c r="EF127" s="174"/>
      <c r="EG127" s="174"/>
      <c r="EH127" s="174"/>
      <c r="EI127" s="174"/>
      <c r="EJ127" s="174"/>
      <c r="EK127" s="174"/>
      <c r="EL127" s="174"/>
      <c r="EM127" s="174"/>
      <c r="EN127" s="174"/>
      <c r="EO127" s="174"/>
      <c r="EP127" s="174"/>
      <c r="EQ127" s="174"/>
      <c r="ER127" s="174"/>
      <c r="ES127" s="174"/>
      <c r="ET127" s="174"/>
      <c r="EU127" s="174"/>
      <c r="EV127" s="174"/>
      <c r="EW127" s="174"/>
      <c r="EX127" s="174"/>
      <c r="EY127" s="174"/>
      <c r="EZ127" s="174"/>
      <c r="FA127" s="174"/>
      <c r="FB127" s="174"/>
      <c r="FC127" s="174"/>
      <c r="FD127" s="174"/>
      <c r="FE127" s="174"/>
      <c r="FF127" s="174"/>
      <c r="FG127" s="174"/>
      <c r="FH127" s="174"/>
      <c r="FI127" s="174"/>
      <c r="FJ127" s="174"/>
      <c r="FK127" s="174"/>
      <c r="FL127" s="174"/>
      <c r="FM127" s="174"/>
      <c r="FN127" s="174"/>
      <c r="FO127" s="174"/>
      <c r="FP127" s="174"/>
      <c r="FQ127" s="174"/>
      <c r="FR127" s="174"/>
      <c r="FS127" s="174"/>
      <c r="FT127" s="174"/>
      <c r="FU127" s="174"/>
      <c r="FV127" s="174"/>
      <c r="FW127" s="174"/>
      <c r="FX127" s="174"/>
      <c r="FY127" s="174"/>
      <c r="FZ127" s="174"/>
      <c r="GA127" s="174"/>
      <c r="GB127" s="174"/>
      <c r="GC127" s="174"/>
      <c r="GD127" s="174"/>
      <c r="GE127" s="174"/>
      <c r="GF127" s="174"/>
      <c r="GG127" s="174"/>
      <c r="GH127" s="174"/>
      <c r="GI127" s="174"/>
      <c r="GJ127" s="174"/>
      <c r="GK127" s="174"/>
      <c r="GL127" s="174"/>
      <c r="GM127" s="174"/>
    </row>
    <row r="128" s="7" customFormat="1" ht="26.1" customHeight="1" spans="1:195">
      <c r="A128" s="140">
        <v>8</v>
      </c>
      <c r="B128" s="150" t="s">
        <v>115</v>
      </c>
      <c r="C128" s="151"/>
      <c r="D128" s="151"/>
      <c r="E128" s="152"/>
      <c r="F128" s="165"/>
      <c r="G128" s="125"/>
      <c r="H128" s="30"/>
      <c r="I128" s="168"/>
      <c r="J128" s="30"/>
      <c r="K128" s="95"/>
      <c r="L128" s="95"/>
      <c r="M128" s="95"/>
      <c r="N128" s="95"/>
      <c r="O128" s="95"/>
      <c r="P128" s="95"/>
      <c r="Q128" s="95"/>
      <c r="R128" s="30"/>
      <c r="S128" s="168"/>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c r="DE128" s="175"/>
      <c r="DF128" s="175"/>
      <c r="DG128" s="175"/>
      <c r="DH128" s="175"/>
      <c r="DI128" s="175"/>
      <c r="DJ128" s="175"/>
      <c r="DK128" s="175"/>
      <c r="DL128" s="175"/>
      <c r="DM128" s="175"/>
      <c r="DN128" s="175"/>
      <c r="DO128" s="175"/>
      <c r="DP128" s="175"/>
      <c r="DQ128" s="175"/>
      <c r="DR128" s="175"/>
      <c r="DS128" s="175"/>
      <c r="DT128" s="175"/>
      <c r="DU128" s="175"/>
      <c r="DV128" s="175"/>
      <c r="DW128" s="175"/>
      <c r="DX128" s="175"/>
      <c r="DY128" s="175"/>
      <c r="DZ128" s="175"/>
      <c r="EA128" s="175"/>
      <c r="EB128" s="175"/>
      <c r="EC128" s="175"/>
      <c r="ED128" s="175"/>
      <c r="EE128" s="175"/>
      <c r="EF128" s="175"/>
      <c r="EG128" s="175"/>
      <c r="EH128" s="175"/>
      <c r="EI128" s="175"/>
      <c r="EJ128" s="175"/>
      <c r="EK128" s="175"/>
      <c r="EL128" s="175"/>
      <c r="EM128" s="175"/>
      <c r="EN128" s="175"/>
      <c r="EO128" s="175"/>
      <c r="EP128" s="175"/>
      <c r="EQ128" s="175"/>
      <c r="ER128" s="175"/>
      <c r="ES128" s="175"/>
      <c r="ET128" s="175"/>
      <c r="EU128" s="175"/>
      <c r="EV128" s="175"/>
      <c r="EW128" s="175"/>
      <c r="EX128" s="175"/>
      <c r="EY128" s="175"/>
      <c r="EZ128" s="175"/>
      <c r="FA128" s="175"/>
      <c r="FB128" s="175"/>
      <c r="FC128" s="175"/>
      <c r="FD128" s="175"/>
      <c r="FE128" s="175"/>
      <c r="FF128" s="175"/>
      <c r="FG128" s="175"/>
      <c r="FH128" s="175"/>
      <c r="FI128" s="175"/>
      <c r="FJ128" s="175"/>
      <c r="FK128" s="175"/>
      <c r="FL128" s="175"/>
      <c r="FM128" s="175"/>
      <c r="FN128" s="175"/>
      <c r="FO128" s="175"/>
      <c r="FP128" s="175"/>
      <c r="FQ128" s="175"/>
      <c r="FR128" s="175"/>
      <c r="FS128" s="175"/>
      <c r="FT128" s="175"/>
      <c r="FU128" s="175"/>
      <c r="FV128" s="175"/>
      <c r="FW128" s="175"/>
      <c r="FX128" s="175"/>
      <c r="FY128" s="175"/>
      <c r="FZ128" s="175"/>
      <c r="GA128" s="175"/>
      <c r="GB128" s="175"/>
      <c r="GC128" s="175"/>
      <c r="GD128" s="175"/>
      <c r="GE128" s="175"/>
      <c r="GF128" s="175"/>
      <c r="GG128" s="175"/>
      <c r="GH128" s="175"/>
      <c r="GI128" s="175"/>
      <c r="GJ128" s="175"/>
      <c r="GK128" s="175"/>
      <c r="GL128" s="175"/>
      <c r="GM128" s="175"/>
    </row>
    <row r="129" s="8" customFormat="1" ht="26.1" customHeight="1" spans="1:195">
      <c r="A129" s="148"/>
      <c r="B129" s="55" t="s">
        <v>36</v>
      </c>
      <c r="C129" s="56"/>
      <c r="D129" s="56"/>
      <c r="E129" s="57"/>
      <c r="F129" s="153"/>
      <c r="G129" s="153"/>
      <c r="H129" s="30">
        <f t="shared" si="18"/>
        <v>0</v>
      </c>
      <c r="I129" s="171"/>
      <c r="J129" s="30">
        <f t="shared" si="16"/>
        <v>0</v>
      </c>
      <c r="K129" s="95"/>
      <c r="L129" s="95"/>
      <c r="M129" s="95"/>
      <c r="N129" s="95"/>
      <c r="O129" s="95"/>
      <c r="P129" s="95"/>
      <c r="Q129" s="95"/>
      <c r="R129" s="95"/>
      <c r="S129" s="171"/>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c r="BA129" s="176"/>
      <c r="BB129" s="176"/>
      <c r="BC129" s="176"/>
      <c r="BD129" s="176"/>
      <c r="BE129" s="176"/>
      <c r="BF129" s="176"/>
      <c r="BG129" s="176"/>
      <c r="BH129" s="176"/>
      <c r="BI129" s="176"/>
      <c r="BJ129" s="176"/>
      <c r="BK129" s="176"/>
      <c r="BL129" s="176"/>
      <c r="BM129" s="176"/>
      <c r="BN129" s="176"/>
      <c r="BO129" s="176"/>
      <c r="BP129" s="176"/>
      <c r="BQ129" s="176"/>
      <c r="BR129" s="176"/>
      <c r="BS129" s="176"/>
      <c r="BT129" s="176"/>
      <c r="BU129" s="176"/>
      <c r="BV129" s="176"/>
      <c r="BW129" s="176"/>
      <c r="BX129" s="176"/>
      <c r="BY129" s="176"/>
      <c r="BZ129" s="176"/>
      <c r="CA129" s="176"/>
      <c r="CB129" s="176"/>
      <c r="CC129" s="176"/>
      <c r="CD129" s="176"/>
      <c r="CE129" s="176"/>
      <c r="CF129" s="176"/>
      <c r="CG129" s="176"/>
      <c r="CH129" s="176"/>
      <c r="CI129" s="176"/>
      <c r="CJ129" s="176"/>
      <c r="CK129" s="176"/>
      <c r="CL129" s="176"/>
      <c r="CM129" s="176"/>
      <c r="CN129" s="176"/>
      <c r="CO129" s="176"/>
      <c r="CP129" s="176"/>
      <c r="CQ129" s="176"/>
      <c r="CR129" s="176"/>
      <c r="CS129" s="176"/>
      <c r="CT129" s="176"/>
      <c r="CU129" s="176"/>
      <c r="CV129" s="176"/>
      <c r="CW129" s="176"/>
      <c r="CX129" s="176"/>
      <c r="CY129" s="176"/>
      <c r="CZ129" s="176"/>
      <c r="DA129" s="176"/>
      <c r="DB129" s="176"/>
      <c r="DC129" s="176"/>
      <c r="DD129" s="176"/>
      <c r="DE129" s="176"/>
      <c r="DF129" s="176"/>
      <c r="DG129" s="176"/>
      <c r="DH129" s="176"/>
      <c r="DI129" s="176"/>
      <c r="DJ129" s="176"/>
      <c r="DK129" s="176"/>
      <c r="DL129" s="176"/>
      <c r="DM129" s="176"/>
      <c r="DN129" s="176"/>
      <c r="DO129" s="176"/>
      <c r="DP129" s="176"/>
      <c r="DQ129" s="176"/>
      <c r="DR129" s="176"/>
      <c r="DS129" s="176"/>
      <c r="DT129" s="176"/>
      <c r="DU129" s="176"/>
      <c r="DV129" s="176"/>
      <c r="DW129" s="176"/>
      <c r="DX129" s="176"/>
      <c r="DY129" s="176"/>
      <c r="DZ129" s="176"/>
      <c r="EA129" s="176"/>
      <c r="EB129" s="176"/>
      <c r="EC129" s="176"/>
      <c r="ED129" s="176"/>
      <c r="EE129" s="176"/>
      <c r="EF129" s="176"/>
      <c r="EG129" s="176"/>
      <c r="EH129" s="176"/>
      <c r="EI129" s="176"/>
      <c r="EJ129" s="176"/>
      <c r="EK129" s="176"/>
      <c r="EL129" s="176"/>
      <c r="EM129" s="176"/>
      <c r="EN129" s="176"/>
      <c r="EO129" s="176"/>
      <c r="EP129" s="176"/>
      <c r="EQ129" s="176"/>
      <c r="ER129" s="176"/>
      <c r="ES129" s="176"/>
      <c r="ET129" s="176"/>
      <c r="EU129" s="176"/>
      <c r="EV129" s="176"/>
      <c r="EW129" s="176"/>
      <c r="EX129" s="176"/>
      <c r="EY129" s="176"/>
      <c r="EZ129" s="176"/>
      <c r="FA129" s="176"/>
      <c r="FB129" s="176"/>
      <c r="FC129" s="176"/>
      <c r="FD129" s="176"/>
      <c r="FE129" s="176"/>
      <c r="FF129" s="176"/>
      <c r="FG129" s="176"/>
      <c r="FH129" s="176"/>
      <c r="FI129" s="176"/>
      <c r="FJ129" s="176"/>
      <c r="FK129" s="176"/>
      <c r="FL129" s="176"/>
      <c r="FM129" s="176"/>
      <c r="FN129" s="176"/>
      <c r="FO129" s="176"/>
      <c r="FP129" s="176"/>
      <c r="FQ129" s="176"/>
      <c r="FR129" s="176"/>
      <c r="FS129" s="176"/>
      <c r="FT129" s="176"/>
      <c r="FU129" s="176"/>
      <c r="FV129" s="176"/>
      <c r="FW129" s="176"/>
      <c r="FX129" s="176"/>
      <c r="FY129" s="176"/>
      <c r="FZ129" s="176"/>
      <c r="GA129" s="176"/>
      <c r="GB129" s="176"/>
      <c r="GC129" s="176"/>
      <c r="GD129" s="176"/>
      <c r="GE129" s="176"/>
      <c r="GF129" s="176"/>
      <c r="GG129" s="176"/>
      <c r="GH129" s="176"/>
      <c r="GI129" s="176"/>
      <c r="GJ129" s="176"/>
      <c r="GK129" s="176"/>
      <c r="GL129" s="176"/>
      <c r="GM129" s="176"/>
    </row>
    <row r="130" s="6" customFormat="1" ht="26.1" customHeight="1" spans="1:195">
      <c r="A130" s="140">
        <v>9</v>
      </c>
      <c r="B130" s="177" t="s">
        <v>116</v>
      </c>
      <c r="C130" s="178"/>
      <c r="D130" s="178"/>
      <c r="E130" s="179"/>
      <c r="F130" s="180"/>
      <c r="G130" s="180"/>
      <c r="H130" s="30">
        <f>H131+H132</f>
        <v>8862.12</v>
      </c>
      <c r="I130" s="30">
        <f t="shared" ref="I130:R130" si="22">I131+I132</f>
        <v>0</v>
      </c>
      <c r="J130" s="30">
        <f t="shared" si="22"/>
        <v>8862.12</v>
      </c>
      <c r="K130" s="30">
        <f t="shared" si="22"/>
        <v>1286</v>
      </c>
      <c r="L130" s="30">
        <f t="shared" si="22"/>
        <v>1206</v>
      </c>
      <c r="M130" s="30">
        <f t="shared" si="22"/>
        <v>866</v>
      </c>
      <c r="N130" s="30">
        <f t="shared" si="22"/>
        <v>1466</v>
      </c>
      <c r="O130" s="30">
        <f t="shared" si="22"/>
        <v>1526</v>
      </c>
      <c r="P130" s="30">
        <f t="shared" si="22"/>
        <v>1766</v>
      </c>
      <c r="Q130" s="30">
        <f t="shared" si="22"/>
        <v>746.12</v>
      </c>
      <c r="R130" s="30">
        <f t="shared" si="22"/>
        <v>0</v>
      </c>
      <c r="S130" s="168"/>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74"/>
      <c r="DM130" s="174"/>
      <c r="DN130" s="174"/>
      <c r="DO130" s="174"/>
      <c r="DP130" s="174"/>
      <c r="DQ130" s="174"/>
      <c r="DR130" s="174"/>
      <c r="DS130" s="174"/>
      <c r="DT130" s="174"/>
      <c r="DU130" s="174"/>
      <c r="DV130" s="174"/>
      <c r="DW130" s="174"/>
      <c r="DX130" s="174"/>
      <c r="DY130" s="174"/>
      <c r="DZ130" s="174"/>
      <c r="EA130" s="174"/>
      <c r="EB130" s="174"/>
      <c r="EC130" s="174"/>
      <c r="ED130" s="174"/>
      <c r="EE130" s="174"/>
      <c r="EF130" s="174"/>
      <c r="EG130" s="174"/>
      <c r="EH130" s="174"/>
      <c r="EI130" s="174"/>
      <c r="EJ130" s="174"/>
      <c r="EK130" s="174"/>
      <c r="EL130" s="174"/>
      <c r="EM130" s="174"/>
      <c r="EN130" s="174"/>
      <c r="EO130" s="174"/>
      <c r="EP130" s="174"/>
      <c r="EQ130" s="174"/>
      <c r="ER130" s="174"/>
      <c r="ES130" s="174"/>
      <c r="ET130" s="174"/>
      <c r="EU130" s="174"/>
      <c r="EV130" s="174"/>
      <c r="EW130" s="174"/>
      <c r="EX130" s="174"/>
      <c r="EY130" s="174"/>
      <c r="EZ130" s="174"/>
      <c r="FA130" s="174"/>
      <c r="FB130" s="174"/>
      <c r="FC130" s="174"/>
      <c r="FD130" s="174"/>
      <c r="FE130" s="174"/>
      <c r="FF130" s="174"/>
      <c r="FG130" s="174"/>
      <c r="FH130" s="174"/>
      <c r="FI130" s="174"/>
      <c r="FJ130" s="174"/>
      <c r="FK130" s="174"/>
      <c r="FL130" s="174"/>
      <c r="FM130" s="174"/>
      <c r="FN130" s="174"/>
      <c r="FO130" s="174"/>
      <c r="FP130" s="174"/>
      <c r="FQ130" s="174"/>
      <c r="FR130" s="174"/>
      <c r="FS130" s="174"/>
      <c r="FT130" s="174"/>
      <c r="FU130" s="174"/>
      <c r="FV130" s="174"/>
      <c r="FW130" s="174"/>
      <c r="FX130" s="174"/>
      <c r="FY130" s="174"/>
      <c r="FZ130" s="174"/>
      <c r="GA130" s="174"/>
      <c r="GB130" s="174"/>
      <c r="GC130" s="174"/>
      <c r="GD130" s="174"/>
      <c r="GE130" s="174"/>
      <c r="GF130" s="174"/>
      <c r="GG130" s="174"/>
      <c r="GH130" s="174"/>
      <c r="GI130" s="174"/>
      <c r="GJ130" s="174"/>
      <c r="GK130" s="174"/>
      <c r="GL130" s="174"/>
      <c r="GM130" s="174"/>
    </row>
    <row r="131" s="6" customFormat="1" ht="26.1" customHeight="1" spans="1:195">
      <c r="A131" s="143"/>
      <c r="B131" s="181"/>
      <c r="C131" s="182"/>
      <c r="D131" s="182"/>
      <c r="E131" s="183"/>
      <c r="F131" s="180" t="s">
        <v>117</v>
      </c>
      <c r="G131" s="180" t="s">
        <v>118</v>
      </c>
      <c r="H131" s="30">
        <f t="shared" si="18"/>
        <v>7818.12</v>
      </c>
      <c r="I131" s="168"/>
      <c r="J131" s="30">
        <f t="shared" si="16"/>
        <v>7818.12</v>
      </c>
      <c r="K131" s="95">
        <f>1460-174</f>
        <v>1286</v>
      </c>
      <c r="L131" s="95">
        <f>1380-174</f>
        <v>1206</v>
      </c>
      <c r="M131" s="95">
        <f>1040-174</f>
        <v>866</v>
      </c>
      <c r="N131" s="95">
        <f>1640-174</f>
        <v>1466</v>
      </c>
      <c r="O131" s="95">
        <v>482</v>
      </c>
      <c r="P131" s="95">
        <f>1940-174</f>
        <v>1766</v>
      </c>
      <c r="Q131" s="95">
        <f>920-174+0.12</f>
        <v>746.12</v>
      </c>
      <c r="R131" s="95"/>
      <c r="S131" s="168"/>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4"/>
      <c r="CH131" s="174"/>
      <c r="CI131" s="174"/>
      <c r="CJ131" s="174"/>
      <c r="CK131" s="174"/>
      <c r="CL131" s="174"/>
      <c r="CM131" s="174"/>
      <c r="CN131" s="174"/>
      <c r="CO131" s="174"/>
      <c r="CP131" s="174"/>
      <c r="CQ131" s="174"/>
      <c r="CR131" s="174"/>
      <c r="CS131" s="174"/>
      <c r="CT131" s="174"/>
      <c r="CU131" s="174"/>
      <c r="CV131" s="174"/>
      <c r="CW131" s="174"/>
      <c r="CX131" s="174"/>
      <c r="CY131" s="174"/>
      <c r="CZ131" s="174"/>
      <c r="DA131" s="174"/>
      <c r="DB131" s="174"/>
      <c r="DC131" s="174"/>
      <c r="DD131" s="174"/>
      <c r="DE131" s="174"/>
      <c r="DF131" s="174"/>
      <c r="DG131" s="174"/>
      <c r="DH131" s="174"/>
      <c r="DI131" s="174"/>
      <c r="DJ131" s="174"/>
      <c r="DK131" s="174"/>
      <c r="DL131" s="174"/>
      <c r="DM131" s="174"/>
      <c r="DN131" s="174"/>
      <c r="DO131" s="174"/>
      <c r="DP131" s="174"/>
      <c r="DQ131" s="174"/>
      <c r="DR131" s="174"/>
      <c r="DS131" s="174"/>
      <c r="DT131" s="174"/>
      <c r="DU131" s="174"/>
      <c r="DV131" s="174"/>
      <c r="DW131" s="174"/>
      <c r="DX131" s="174"/>
      <c r="DY131" s="174"/>
      <c r="DZ131" s="174"/>
      <c r="EA131" s="174"/>
      <c r="EB131" s="174"/>
      <c r="EC131" s="174"/>
      <c r="ED131" s="174"/>
      <c r="EE131" s="174"/>
      <c r="EF131" s="174"/>
      <c r="EG131" s="174"/>
      <c r="EH131" s="174"/>
      <c r="EI131" s="174"/>
      <c r="EJ131" s="174"/>
      <c r="EK131" s="174"/>
      <c r="EL131" s="174"/>
      <c r="EM131" s="174"/>
      <c r="EN131" s="174"/>
      <c r="EO131" s="174"/>
      <c r="EP131" s="174"/>
      <c r="EQ131" s="174"/>
      <c r="ER131" s="174"/>
      <c r="ES131" s="174"/>
      <c r="ET131" s="174"/>
      <c r="EU131" s="174"/>
      <c r="EV131" s="174"/>
      <c r="EW131" s="174"/>
      <c r="EX131" s="174"/>
      <c r="EY131" s="174"/>
      <c r="EZ131" s="174"/>
      <c r="FA131" s="174"/>
      <c r="FB131" s="174"/>
      <c r="FC131" s="174"/>
      <c r="FD131" s="174"/>
      <c r="FE131" s="174"/>
      <c r="FF131" s="174"/>
      <c r="FG131" s="174"/>
      <c r="FH131" s="174"/>
      <c r="FI131" s="174"/>
      <c r="FJ131" s="174"/>
      <c r="FK131" s="174"/>
      <c r="FL131" s="174"/>
      <c r="FM131" s="174"/>
      <c r="FN131" s="174"/>
      <c r="FO131" s="174"/>
      <c r="FP131" s="174"/>
      <c r="FQ131" s="174"/>
      <c r="FR131" s="174"/>
      <c r="FS131" s="174"/>
      <c r="FT131" s="174"/>
      <c r="FU131" s="174"/>
      <c r="FV131" s="174"/>
      <c r="FW131" s="174"/>
      <c r="FX131" s="174"/>
      <c r="FY131" s="174"/>
      <c r="FZ131" s="174"/>
      <c r="GA131" s="174"/>
      <c r="GB131" s="174"/>
      <c r="GC131" s="174"/>
      <c r="GD131" s="174"/>
      <c r="GE131" s="174"/>
      <c r="GF131" s="174"/>
      <c r="GG131" s="174"/>
      <c r="GH131" s="174"/>
      <c r="GI131" s="174"/>
      <c r="GJ131" s="174"/>
      <c r="GK131" s="174"/>
      <c r="GL131" s="174"/>
      <c r="GM131" s="174"/>
    </row>
    <row r="132" s="6" customFormat="1" ht="26.1" customHeight="1" spans="1:195">
      <c r="A132" s="143"/>
      <c r="B132" s="184"/>
      <c r="C132" s="185"/>
      <c r="D132" s="185"/>
      <c r="E132" s="186"/>
      <c r="F132" s="180" t="s">
        <v>119</v>
      </c>
      <c r="G132" s="180" t="s">
        <v>118</v>
      </c>
      <c r="H132" s="30">
        <f t="shared" si="18"/>
        <v>1044</v>
      </c>
      <c r="I132" s="168"/>
      <c r="J132" s="30">
        <f t="shared" si="16"/>
        <v>1044</v>
      </c>
      <c r="K132" s="95"/>
      <c r="L132" s="95"/>
      <c r="M132" s="95"/>
      <c r="N132" s="95"/>
      <c r="O132" s="95">
        <v>1044</v>
      </c>
      <c r="P132" s="95"/>
      <c r="Q132" s="95"/>
      <c r="R132" s="95"/>
      <c r="S132" s="168"/>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4"/>
      <c r="CH132" s="174"/>
      <c r="CI132" s="174"/>
      <c r="CJ132" s="174"/>
      <c r="CK132" s="174"/>
      <c r="CL132" s="174"/>
      <c r="CM132" s="174"/>
      <c r="CN132" s="174"/>
      <c r="CO132" s="174"/>
      <c r="CP132" s="174"/>
      <c r="CQ132" s="174"/>
      <c r="CR132" s="174"/>
      <c r="CS132" s="174"/>
      <c r="CT132" s="174"/>
      <c r="CU132" s="174"/>
      <c r="CV132" s="174"/>
      <c r="CW132" s="174"/>
      <c r="CX132" s="174"/>
      <c r="CY132" s="174"/>
      <c r="CZ132" s="174"/>
      <c r="DA132" s="174"/>
      <c r="DB132" s="174"/>
      <c r="DC132" s="174"/>
      <c r="DD132" s="174"/>
      <c r="DE132" s="174"/>
      <c r="DF132" s="174"/>
      <c r="DG132" s="174"/>
      <c r="DH132" s="174"/>
      <c r="DI132" s="174"/>
      <c r="DJ132" s="174"/>
      <c r="DK132" s="174"/>
      <c r="DL132" s="174"/>
      <c r="DM132" s="174"/>
      <c r="DN132" s="174"/>
      <c r="DO132" s="174"/>
      <c r="DP132" s="174"/>
      <c r="DQ132" s="174"/>
      <c r="DR132" s="174"/>
      <c r="DS132" s="174"/>
      <c r="DT132" s="174"/>
      <c r="DU132" s="174"/>
      <c r="DV132" s="174"/>
      <c r="DW132" s="174"/>
      <c r="DX132" s="174"/>
      <c r="DY132" s="174"/>
      <c r="DZ132" s="174"/>
      <c r="EA132" s="174"/>
      <c r="EB132" s="174"/>
      <c r="EC132" s="174"/>
      <c r="ED132" s="174"/>
      <c r="EE132" s="174"/>
      <c r="EF132" s="174"/>
      <c r="EG132" s="174"/>
      <c r="EH132" s="174"/>
      <c r="EI132" s="174"/>
      <c r="EJ132" s="174"/>
      <c r="EK132" s="174"/>
      <c r="EL132" s="174"/>
      <c r="EM132" s="174"/>
      <c r="EN132" s="174"/>
      <c r="EO132" s="174"/>
      <c r="EP132" s="174"/>
      <c r="EQ132" s="174"/>
      <c r="ER132" s="174"/>
      <c r="ES132" s="174"/>
      <c r="ET132" s="174"/>
      <c r="EU132" s="174"/>
      <c r="EV132" s="174"/>
      <c r="EW132" s="174"/>
      <c r="EX132" s="174"/>
      <c r="EY132" s="174"/>
      <c r="EZ132" s="174"/>
      <c r="FA132" s="174"/>
      <c r="FB132" s="174"/>
      <c r="FC132" s="174"/>
      <c r="FD132" s="174"/>
      <c r="FE132" s="174"/>
      <c r="FF132" s="174"/>
      <c r="FG132" s="174"/>
      <c r="FH132" s="174"/>
      <c r="FI132" s="174"/>
      <c r="FJ132" s="174"/>
      <c r="FK132" s="174"/>
      <c r="FL132" s="174"/>
      <c r="FM132" s="174"/>
      <c r="FN132" s="174"/>
      <c r="FO132" s="174"/>
      <c r="FP132" s="174"/>
      <c r="FQ132" s="174"/>
      <c r="FR132" s="174"/>
      <c r="FS132" s="174"/>
      <c r="FT132" s="174"/>
      <c r="FU132" s="174"/>
      <c r="FV132" s="174"/>
      <c r="FW132" s="174"/>
      <c r="FX132" s="174"/>
      <c r="FY132" s="174"/>
      <c r="FZ132" s="174"/>
      <c r="GA132" s="174"/>
      <c r="GB132" s="174"/>
      <c r="GC132" s="174"/>
      <c r="GD132" s="174"/>
      <c r="GE132" s="174"/>
      <c r="GF132" s="174"/>
      <c r="GG132" s="174"/>
      <c r="GH132" s="174"/>
      <c r="GI132" s="174"/>
      <c r="GJ132" s="174"/>
      <c r="GK132" s="174"/>
      <c r="GL132" s="174"/>
      <c r="GM132" s="174"/>
    </row>
    <row r="133" s="8" customFormat="1" ht="26.1" customHeight="1" spans="1:195">
      <c r="A133" s="148"/>
      <c r="B133" s="55" t="s">
        <v>36</v>
      </c>
      <c r="C133" s="56"/>
      <c r="D133" s="56"/>
      <c r="E133" s="57"/>
      <c r="F133" s="153"/>
      <c r="G133" s="153"/>
      <c r="H133" s="30">
        <f t="shared" si="18"/>
        <v>0</v>
      </c>
      <c r="I133" s="171"/>
      <c r="J133" s="30">
        <f t="shared" si="16"/>
        <v>0</v>
      </c>
      <c r="K133" s="95"/>
      <c r="L133" s="95"/>
      <c r="M133" s="95"/>
      <c r="N133" s="95"/>
      <c r="O133" s="95"/>
      <c r="P133" s="95"/>
      <c r="Q133" s="95"/>
      <c r="R133" s="95"/>
      <c r="S133" s="171"/>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6"/>
      <c r="BR133" s="176"/>
      <c r="BS133" s="176"/>
      <c r="BT133" s="176"/>
      <c r="BU133" s="176"/>
      <c r="BV133" s="176"/>
      <c r="BW133" s="176"/>
      <c r="BX133" s="176"/>
      <c r="BY133" s="176"/>
      <c r="BZ133" s="176"/>
      <c r="CA133" s="176"/>
      <c r="CB133" s="176"/>
      <c r="CC133" s="176"/>
      <c r="CD133" s="176"/>
      <c r="CE133" s="176"/>
      <c r="CF133" s="176"/>
      <c r="CG133" s="176"/>
      <c r="CH133" s="176"/>
      <c r="CI133" s="176"/>
      <c r="CJ133" s="176"/>
      <c r="CK133" s="176"/>
      <c r="CL133" s="176"/>
      <c r="CM133" s="176"/>
      <c r="CN133" s="176"/>
      <c r="CO133" s="176"/>
      <c r="CP133" s="176"/>
      <c r="CQ133" s="176"/>
      <c r="CR133" s="176"/>
      <c r="CS133" s="176"/>
      <c r="CT133" s="176"/>
      <c r="CU133" s="176"/>
      <c r="CV133" s="176"/>
      <c r="CW133" s="176"/>
      <c r="CX133" s="176"/>
      <c r="CY133" s="176"/>
      <c r="CZ133" s="176"/>
      <c r="DA133" s="176"/>
      <c r="DB133" s="176"/>
      <c r="DC133" s="176"/>
      <c r="DD133" s="176"/>
      <c r="DE133" s="176"/>
      <c r="DF133" s="176"/>
      <c r="DG133" s="176"/>
      <c r="DH133" s="176"/>
      <c r="DI133" s="176"/>
      <c r="DJ133" s="176"/>
      <c r="DK133" s="176"/>
      <c r="DL133" s="176"/>
      <c r="DM133" s="176"/>
      <c r="DN133" s="176"/>
      <c r="DO133" s="176"/>
      <c r="DP133" s="176"/>
      <c r="DQ133" s="176"/>
      <c r="DR133" s="176"/>
      <c r="DS133" s="176"/>
      <c r="DT133" s="176"/>
      <c r="DU133" s="176"/>
      <c r="DV133" s="176"/>
      <c r="DW133" s="176"/>
      <c r="DX133" s="176"/>
      <c r="DY133" s="176"/>
      <c r="DZ133" s="176"/>
      <c r="EA133" s="176"/>
      <c r="EB133" s="176"/>
      <c r="EC133" s="176"/>
      <c r="ED133" s="176"/>
      <c r="EE133" s="176"/>
      <c r="EF133" s="176"/>
      <c r="EG133" s="176"/>
      <c r="EH133" s="176"/>
      <c r="EI133" s="176"/>
      <c r="EJ133" s="176"/>
      <c r="EK133" s="176"/>
      <c r="EL133" s="176"/>
      <c r="EM133" s="176"/>
      <c r="EN133" s="176"/>
      <c r="EO133" s="176"/>
      <c r="EP133" s="176"/>
      <c r="EQ133" s="176"/>
      <c r="ER133" s="176"/>
      <c r="ES133" s="176"/>
      <c r="ET133" s="176"/>
      <c r="EU133" s="176"/>
      <c r="EV133" s="176"/>
      <c r="EW133" s="176"/>
      <c r="EX133" s="176"/>
      <c r="EY133" s="176"/>
      <c r="EZ133" s="176"/>
      <c r="FA133" s="176"/>
      <c r="FB133" s="176"/>
      <c r="FC133" s="176"/>
      <c r="FD133" s="176"/>
      <c r="FE133" s="176"/>
      <c r="FF133" s="176"/>
      <c r="FG133" s="176"/>
      <c r="FH133" s="176"/>
      <c r="FI133" s="176"/>
      <c r="FJ133" s="176"/>
      <c r="FK133" s="176"/>
      <c r="FL133" s="176"/>
      <c r="FM133" s="176"/>
      <c r="FN133" s="176"/>
      <c r="FO133" s="176"/>
      <c r="FP133" s="176"/>
      <c r="FQ133" s="176"/>
      <c r="FR133" s="176"/>
      <c r="FS133" s="176"/>
      <c r="FT133" s="176"/>
      <c r="FU133" s="176"/>
      <c r="FV133" s="176"/>
      <c r="FW133" s="176"/>
      <c r="FX133" s="176"/>
      <c r="FY133" s="176"/>
      <c r="FZ133" s="176"/>
      <c r="GA133" s="176"/>
      <c r="GB133" s="176"/>
      <c r="GC133" s="176"/>
      <c r="GD133" s="176"/>
      <c r="GE133" s="176"/>
      <c r="GF133" s="176"/>
      <c r="GG133" s="176"/>
      <c r="GH133" s="176"/>
      <c r="GI133" s="176"/>
      <c r="GJ133" s="176"/>
      <c r="GK133" s="176"/>
      <c r="GL133" s="176"/>
      <c r="GM133" s="176"/>
    </row>
    <row r="134" s="8" customFormat="1" ht="26.1" customHeight="1" spans="1:195">
      <c r="A134" s="149">
        <v>10</v>
      </c>
      <c r="B134" s="187" t="s">
        <v>120</v>
      </c>
      <c r="C134" s="188"/>
      <c r="D134" s="188"/>
      <c r="E134" s="189"/>
      <c r="F134" s="153"/>
      <c r="G134" s="153"/>
      <c r="H134" s="30">
        <f t="shared" si="18"/>
        <v>0</v>
      </c>
      <c r="I134" s="171"/>
      <c r="J134" s="30">
        <f t="shared" si="16"/>
        <v>0</v>
      </c>
      <c r="K134" s="95"/>
      <c r="L134" s="95"/>
      <c r="M134" s="95"/>
      <c r="N134" s="95"/>
      <c r="O134" s="95"/>
      <c r="P134" s="95"/>
      <c r="Q134" s="95"/>
      <c r="R134" s="95"/>
      <c r="S134" s="95"/>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c r="BA134" s="176"/>
      <c r="BB134" s="176"/>
      <c r="BC134" s="176"/>
      <c r="BD134" s="176"/>
      <c r="BE134" s="176"/>
      <c r="BF134" s="176"/>
      <c r="BG134" s="176"/>
      <c r="BH134" s="176"/>
      <c r="BI134" s="176"/>
      <c r="BJ134" s="176"/>
      <c r="BK134" s="176"/>
      <c r="BL134" s="176"/>
      <c r="BM134" s="176"/>
      <c r="BN134" s="176"/>
      <c r="BO134" s="176"/>
      <c r="BP134" s="176"/>
      <c r="BQ134" s="176"/>
      <c r="BR134" s="176"/>
      <c r="BS134" s="176"/>
      <c r="BT134" s="176"/>
      <c r="BU134" s="176"/>
      <c r="BV134" s="176"/>
      <c r="BW134" s="176"/>
      <c r="BX134" s="176"/>
      <c r="BY134" s="176"/>
      <c r="BZ134" s="176"/>
      <c r="CA134" s="176"/>
      <c r="CB134" s="176"/>
      <c r="CC134" s="176"/>
      <c r="CD134" s="176"/>
      <c r="CE134" s="176"/>
      <c r="CF134" s="176"/>
      <c r="CG134" s="176"/>
      <c r="CH134" s="176"/>
      <c r="CI134" s="176"/>
      <c r="CJ134" s="176"/>
      <c r="CK134" s="176"/>
      <c r="CL134" s="176"/>
      <c r="CM134" s="176"/>
      <c r="CN134" s="176"/>
      <c r="CO134" s="176"/>
      <c r="CP134" s="176"/>
      <c r="CQ134" s="176"/>
      <c r="CR134" s="176"/>
      <c r="CS134" s="176"/>
      <c r="CT134" s="176"/>
      <c r="CU134" s="176"/>
      <c r="CV134" s="176"/>
      <c r="CW134" s="176"/>
      <c r="CX134" s="176"/>
      <c r="CY134" s="176"/>
      <c r="CZ134" s="176"/>
      <c r="DA134" s="176"/>
      <c r="DB134" s="176"/>
      <c r="DC134" s="176"/>
      <c r="DD134" s="176"/>
      <c r="DE134" s="176"/>
      <c r="DF134" s="176"/>
      <c r="DG134" s="176"/>
      <c r="DH134" s="176"/>
      <c r="DI134" s="176"/>
      <c r="DJ134" s="176"/>
      <c r="DK134" s="176"/>
      <c r="DL134" s="176"/>
      <c r="DM134" s="176"/>
      <c r="DN134" s="176"/>
      <c r="DO134" s="176"/>
      <c r="DP134" s="176"/>
      <c r="DQ134" s="176"/>
      <c r="DR134" s="176"/>
      <c r="DS134" s="176"/>
      <c r="DT134" s="176"/>
      <c r="DU134" s="176"/>
      <c r="DV134" s="176"/>
      <c r="DW134" s="176"/>
      <c r="DX134" s="176"/>
      <c r="DY134" s="176"/>
      <c r="DZ134" s="176"/>
      <c r="EA134" s="176"/>
      <c r="EB134" s="176"/>
      <c r="EC134" s="176"/>
      <c r="ED134" s="176"/>
      <c r="EE134" s="176"/>
      <c r="EF134" s="176"/>
      <c r="EG134" s="176"/>
      <c r="EH134" s="176"/>
      <c r="EI134" s="176"/>
      <c r="EJ134" s="176"/>
      <c r="EK134" s="176"/>
      <c r="EL134" s="176"/>
      <c r="EM134" s="176"/>
      <c r="EN134" s="176"/>
      <c r="EO134" s="176"/>
      <c r="EP134" s="176"/>
      <c r="EQ134" s="176"/>
      <c r="ER134" s="176"/>
      <c r="ES134" s="176"/>
      <c r="ET134" s="176"/>
      <c r="EU134" s="176"/>
      <c r="EV134" s="176"/>
      <c r="EW134" s="176"/>
      <c r="EX134" s="176"/>
      <c r="EY134" s="176"/>
      <c r="EZ134" s="176"/>
      <c r="FA134" s="176"/>
      <c r="FB134" s="176"/>
      <c r="FC134" s="176"/>
      <c r="FD134" s="176"/>
      <c r="FE134" s="176"/>
      <c r="FF134" s="176"/>
      <c r="FG134" s="176"/>
      <c r="FH134" s="176"/>
      <c r="FI134" s="176"/>
      <c r="FJ134" s="176"/>
      <c r="FK134" s="176"/>
      <c r="FL134" s="176"/>
      <c r="FM134" s="176"/>
      <c r="FN134" s="176"/>
      <c r="FO134" s="176"/>
      <c r="FP134" s="176"/>
      <c r="FQ134" s="176"/>
      <c r="FR134" s="176"/>
      <c r="FS134" s="176"/>
      <c r="FT134" s="176"/>
      <c r="FU134" s="176"/>
      <c r="FV134" s="176"/>
      <c r="FW134" s="176"/>
      <c r="FX134" s="176"/>
      <c r="FY134" s="176"/>
      <c r="FZ134" s="176"/>
      <c r="GA134" s="176"/>
      <c r="GB134" s="176"/>
      <c r="GC134" s="176"/>
      <c r="GD134" s="176"/>
      <c r="GE134" s="176"/>
      <c r="GF134" s="176"/>
      <c r="GG134" s="176"/>
      <c r="GH134" s="176"/>
      <c r="GI134" s="176"/>
      <c r="GJ134" s="176"/>
      <c r="GK134" s="176"/>
      <c r="GL134" s="176"/>
      <c r="GM134" s="176"/>
    </row>
    <row r="135" s="8" customFormat="1" ht="26.1" customHeight="1" spans="1:195">
      <c r="A135" s="149"/>
      <c r="B135" s="55" t="s">
        <v>36</v>
      </c>
      <c r="C135" s="56"/>
      <c r="D135" s="56"/>
      <c r="E135" s="57"/>
      <c r="F135" s="153"/>
      <c r="G135" s="153"/>
      <c r="H135" s="30">
        <f t="shared" si="18"/>
        <v>0</v>
      </c>
      <c r="I135" s="171"/>
      <c r="J135" s="30">
        <f t="shared" si="16"/>
        <v>0</v>
      </c>
      <c r="K135" s="95"/>
      <c r="L135" s="95"/>
      <c r="M135" s="95"/>
      <c r="N135" s="95"/>
      <c r="O135" s="95"/>
      <c r="P135" s="95"/>
      <c r="Q135" s="95"/>
      <c r="R135" s="95"/>
      <c r="S135" s="171"/>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c r="BA135" s="176"/>
      <c r="BB135" s="176"/>
      <c r="BC135" s="176"/>
      <c r="BD135" s="176"/>
      <c r="BE135" s="176"/>
      <c r="BF135" s="176"/>
      <c r="BG135" s="176"/>
      <c r="BH135" s="176"/>
      <c r="BI135" s="176"/>
      <c r="BJ135" s="176"/>
      <c r="BK135" s="176"/>
      <c r="BL135" s="176"/>
      <c r="BM135" s="176"/>
      <c r="BN135" s="176"/>
      <c r="BO135" s="176"/>
      <c r="BP135" s="176"/>
      <c r="BQ135" s="176"/>
      <c r="BR135" s="176"/>
      <c r="BS135" s="176"/>
      <c r="BT135" s="176"/>
      <c r="BU135" s="176"/>
      <c r="BV135" s="176"/>
      <c r="BW135" s="176"/>
      <c r="BX135" s="176"/>
      <c r="BY135" s="176"/>
      <c r="BZ135" s="176"/>
      <c r="CA135" s="176"/>
      <c r="CB135" s="176"/>
      <c r="CC135" s="176"/>
      <c r="CD135" s="176"/>
      <c r="CE135" s="176"/>
      <c r="CF135" s="176"/>
      <c r="CG135" s="176"/>
      <c r="CH135" s="176"/>
      <c r="CI135" s="176"/>
      <c r="CJ135" s="176"/>
      <c r="CK135" s="176"/>
      <c r="CL135" s="176"/>
      <c r="CM135" s="176"/>
      <c r="CN135" s="176"/>
      <c r="CO135" s="176"/>
      <c r="CP135" s="176"/>
      <c r="CQ135" s="176"/>
      <c r="CR135" s="176"/>
      <c r="CS135" s="176"/>
      <c r="CT135" s="176"/>
      <c r="CU135" s="176"/>
      <c r="CV135" s="176"/>
      <c r="CW135" s="176"/>
      <c r="CX135" s="176"/>
      <c r="CY135" s="176"/>
      <c r="CZ135" s="176"/>
      <c r="DA135" s="176"/>
      <c r="DB135" s="176"/>
      <c r="DC135" s="176"/>
      <c r="DD135" s="176"/>
      <c r="DE135" s="176"/>
      <c r="DF135" s="176"/>
      <c r="DG135" s="176"/>
      <c r="DH135" s="176"/>
      <c r="DI135" s="176"/>
      <c r="DJ135" s="176"/>
      <c r="DK135" s="176"/>
      <c r="DL135" s="176"/>
      <c r="DM135" s="176"/>
      <c r="DN135" s="176"/>
      <c r="DO135" s="176"/>
      <c r="DP135" s="176"/>
      <c r="DQ135" s="176"/>
      <c r="DR135" s="176"/>
      <c r="DS135" s="176"/>
      <c r="DT135" s="176"/>
      <c r="DU135" s="176"/>
      <c r="DV135" s="176"/>
      <c r="DW135" s="176"/>
      <c r="DX135" s="176"/>
      <c r="DY135" s="176"/>
      <c r="DZ135" s="176"/>
      <c r="EA135" s="176"/>
      <c r="EB135" s="176"/>
      <c r="EC135" s="176"/>
      <c r="ED135" s="176"/>
      <c r="EE135" s="176"/>
      <c r="EF135" s="176"/>
      <c r="EG135" s="176"/>
      <c r="EH135" s="176"/>
      <c r="EI135" s="176"/>
      <c r="EJ135" s="176"/>
      <c r="EK135" s="176"/>
      <c r="EL135" s="176"/>
      <c r="EM135" s="176"/>
      <c r="EN135" s="176"/>
      <c r="EO135" s="176"/>
      <c r="EP135" s="176"/>
      <c r="EQ135" s="176"/>
      <c r="ER135" s="176"/>
      <c r="ES135" s="176"/>
      <c r="ET135" s="176"/>
      <c r="EU135" s="176"/>
      <c r="EV135" s="176"/>
      <c r="EW135" s="176"/>
      <c r="EX135" s="176"/>
      <c r="EY135" s="176"/>
      <c r="EZ135" s="176"/>
      <c r="FA135" s="176"/>
      <c r="FB135" s="176"/>
      <c r="FC135" s="176"/>
      <c r="FD135" s="176"/>
      <c r="FE135" s="176"/>
      <c r="FF135" s="176"/>
      <c r="FG135" s="176"/>
      <c r="FH135" s="176"/>
      <c r="FI135" s="176"/>
      <c r="FJ135" s="176"/>
      <c r="FK135" s="176"/>
      <c r="FL135" s="176"/>
      <c r="FM135" s="176"/>
      <c r="FN135" s="176"/>
      <c r="FO135" s="176"/>
      <c r="FP135" s="176"/>
      <c r="FQ135" s="176"/>
      <c r="FR135" s="176"/>
      <c r="FS135" s="176"/>
      <c r="FT135" s="176"/>
      <c r="FU135" s="176"/>
      <c r="FV135" s="176"/>
      <c r="FW135" s="176"/>
      <c r="FX135" s="176"/>
      <c r="FY135" s="176"/>
      <c r="FZ135" s="176"/>
      <c r="GA135" s="176"/>
      <c r="GB135" s="176"/>
      <c r="GC135" s="176"/>
      <c r="GD135" s="176"/>
      <c r="GE135" s="176"/>
      <c r="GF135" s="176"/>
      <c r="GG135" s="176"/>
      <c r="GH135" s="176"/>
      <c r="GI135" s="176"/>
      <c r="GJ135" s="176"/>
      <c r="GK135" s="176"/>
      <c r="GL135" s="176"/>
      <c r="GM135" s="176"/>
    </row>
    <row r="136" s="8" customFormat="1" ht="26.1" customHeight="1" spans="1:19">
      <c r="A136" s="190" t="s">
        <v>121</v>
      </c>
      <c r="B136" s="191"/>
      <c r="C136" s="191"/>
      <c r="D136" s="191"/>
      <c r="E136" s="192"/>
      <c r="F136" s="193"/>
      <c r="G136" s="194"/>
      <c r="H136" s="30"/>
      <c r="I136" s="30"/>
      <c r="J136" s="30"/>
      <c r="K136" s="30"/>
      <c r="L136" s="30"/>
      <c r="M136" s="30"/>
      <c r="N136" s="30"/>
      <c r="O136" s="30"/>
      <c r="P136" s="30"/>
      <c r="Q136" s="30"/>
      <c r="R136" s="30"/>
      <c r="S136" s="171"/>
    </row>
    <row r="137" s="6" customFormat="1" ht="26.1" customHeight="1" spans="1:19">
      <c r="A137" s="135" t="s">
        <v>104</v>
      </c>
      <c r="B137" s="136"/>
      <c r="C137" s="136"/>
      <c r="D137" s="136"/>
      <c r="E137" s="137"/>
      <c r="F137" s="195"/>
      <c r="G137" s="196"/>
      <c r="H137" s="30"/>
      <c r="I137" s="202"/>
      <c r="J137" s="30"/>
      <c r="K137" s="170"/>
      <c r="L137" s="170"/>
      <c r="M137" s="170"/>
      <c r="N137" s="170"/>
      <c r="O137" s="170"/>
      <c r="P137" s="170"/>
      <c r="Q137" s="170"/>
      <c r="R137" s="170"/>
      <c r="S137" s="202"/>
    </row>
    <row r="138" s="6" customFormat="1" ht="26.1" customHeight="1" spans="1:19">
      <c r="A138" s="28" t="s">
        <v>105</v>
      </c>
      <c r="B138" s="28"/>
      <c r="C138" s="28"/>
      <c r="D138" s="28"/>
      <c r="E138" s="28"/>
      <c r="F138" s="195"/>
      <c r="G138" s="196"/>
      <c r="H138" s="30"/>
      <c r="I138" s="169"/>
      <c r="J138" s="30"/>
      <c r="K138" s="170"/>
      <c r="L138" s="170"/>
      <c r="M138" s="170"/>
      <c r="N138" s="170"/>
      <c r="O138" s="170"/>
      <c r="P138" s="170"/>
      <c r="Q138" s="170"/>
      <c r="R138" s="170"/>
      <c r="S138" s="202"/>
    </row>
    <row r="139" s="8" customFormat="1" ht="26.1" customHeight="1" spans="1:19">
      <c r="A139" s="197">
        <v>1</v>
      </c>
      <c r="B139" s="198" t="s">
        <v>23</v>
      </c>
      <c r="C139" s="198"/>
      <c r="D139" s="198"/>
      <c r="E139" s="198"/>
      <c r="F139" s="193"/>
      <c r="G139" s="194"/>
      <c r="H139" s="30"/>
      <c r="I139" s="169"/>
      <c r="J139" s="30"/>
      <c r="K139" s="170"/>
      <c r="L139" s="170"/>
      <c r="M139" s="170"/>
      <c r="N139" s="170"/>
      <c r="O139" s="170"/>
      <c r="P139" s="170"/>
      <c r="Q139" s="170"/>
      <c r="R139" s="170"/>
      <c r="S139" s="169"/>
    </row>
    <row r="140" s="8" customFormat="1" ht="26.1" customHeight="1" spans="1:19">
      <c r="A140" s="197"/>
      <c r="B140" s="55" t="s">
        <v>36</v>
      </c>
      <c r="C140" s="56"/>
      <c r="D140" s="56"/>
      <c r="E140" s="57"/>
      <c r="F140" s="193"/>
      <c r="G140" s="194"/>
      <c r="H140" s="30"/>
      <c r="I140" s="169"/>
      <c r="J140" s="30"/>
      <c r="K140" s="170"/>
      <c r="L140" s="170"/>
      <c r="M140" s="170"/>
      <c r="N140" s="170"/>
      <c r="O140" s="170"/>
      <c r="P140" s="170"/>
      <c r="Q140" s="170"/>
      <c r="R140" s="170"/>
      <c r="S140" s="169"/>
    </row>
    <row r="141" s="8" customFormat="1" ht="26.1" customHeight="1" spans="1:19">
      <c r="A141" s="199" t="s">
        <v>122</v>
      </c>
      <c r="B141" s="199"/>
      <c r="C141" s="199"/>
      <c r="D141" s="199"/>
      <c r="E141" s="199"/>
      <c r="F141" s="193"/>
      <c r="G141" s="194"/>
      <c r="H141" s="30"/>
      <c r="I141" s="30"/>
      <c r="J141" s="30"/>
      <c r="K141" s="30"/>
      <c r="L141" s="30"/>
      <c r="M141" s="30"/>
      <c r="N141" s="30"/>
      <c r="O141" s="30"/>
      <c r="P141" s="30"/>
      <c r="Q141" s="30"/>
      <c r="R141" s="30"/>
      <c r="S141" s="169"/>
    </row>
    <row r="142" s="6" customFormat="1" ht="26.1" customHeight="1" spans="1:19">
      <c r="A142" s="28" t="s">
        <v>104</v>
      </c>
      <c r="B142" s="28"/>
      <c r="C142" s="28"/>
      <c r="D142" s="28"/>
      <c r="E142" s="28"/>
      <c r="F142" s="195"/>
      <c r="G142" s="196"/>
      <c r="H142" s="30"/>
      <c r="I142" s="202"/>
      <c r="J142" s="30"/>
      <c r="K142" s="202"/>
      <c r="L142" s="202"/>
      <c r="M142" s="202"/>
      <c r="N142" s="202"/>
      <c r="O142" s="202"/>
      <c r="P142" s="202"/>
      <c r="Q142" s="202"/>
      <c r="R142" s="202"/>
      <c r="S142" s="202"/>
    </row>
    <row r="143" s="6" customFormat="1" ht="26.1" customHeight="1" spans="1:19">
      <c r="A143" s="28" t="s">
        <v>105</v>
      </c>
      <c r="B143" s="28"/>
      <c r="C143" s="28"/>
      <c r="D143" s="28"/>
      <c r="E143" s="28"/>
      <c r="F143" s="195"/>
      <c r="G143" s="196"/>
      <c r="H143" s="30"/>
      <c r="I143" s="169"/>
      <c r="J143" s="30"/>
      <c r="K143" s="202"/>
      <c r="L143" s="202"/>
      <c r="M143" s="202"/>
      <c r="N143" s="202"/>
      <c r="O143" s="202"/>
      <c r="P143" s="202"/>
      <c r="Q143" s="202"/>
      <c r="R143" s="202"/>
      <c r="S143" s="202"/>
    </row>
    <row r="144" s="8" customFormat="1" ht="26.1" customHeight="1" spans="1:19">
      <c r="A144" s="197">
        <v>1</v>
      </c>
      <c r="B144" s="198" t="s">
        <v>23</v>
      </c>
      <c r="C144" s="198"/>
      <c r="D144" s="198"/>
      <c r="E144" s="198"/>
      <c r="F144" s="193"/>
      <c r="G144" s="194"/>
      <c r="H144" s="30"/>
      <c r="I144" s="169"/>
      <c r="J144" s="30"/>
      <c r="K144" s="170"/>
      <c r="L144" s="170"/>
      <c r="M144" s="170"/>
      <c r="N144" s="170"/>
      <c r="O144" s="170"/>
      <c r="P144" s="170"/>
      <c r="Q144" s="170"/>
      <c r="R144" s="169"/>
      <c r="S144" s="169"/>
    </row>
    <row r="145" s="8" customFormat="1" ht="26.1" customHeight="1" spans="1:19">
      <c r="A145" s="197"/>
      <c r="B145" s="55" t="s">
        <v>36</v>
      </c>
      <c r="C145" s="56"/>
      <c r="D145" s="56"/>
      <c r="E145" s="57"/>
      <c r="F145" s="193"/>
      <c r="G145" s="194"/>
      <c r="H145" s="30"/>
      <c r="I145" s="169"/>
      <c r="J145" s="30"/>
      <c r="K145" s="170"/>
      <c r="L145" s="170"/>
      <c r="M145" s="170"/>
      <c r="N145" s="170"/>
      <c r="O145" s="170"/>
      <c r="P145" s="170"/>
      <c r="Q145" s="170"/>
      <c r="R145" s="169"/>
      <c r="S145" s="169"/>
    </row>
    <row r="146" s="8" customFormat="1" ht="26.1" customHeight="1" spans="1:19">
      <c r="A146" s="200">
        <v>3</v>
      </c>
      <c r="B146" s="201" t="s">
        <v>123</v>
      </c>
      <c r="C146" s="201"/>
      <c r="D146" s="201"/>
      <c r="E146" s="201"/>
      <c r="F146" s="193"/>
      <c r="G146" s="194"/>
      <c r="H146" s="30"/>
      <c r="I146" s="169"/>
      <c r="J146" s="30"/>
      <c r="K146" s="169"/>
      <c r="L146" s="169"/>
      <c r="M146" s="169"/>
      <c r="N146" s="169"/>
      <c r="O146" s="169"/>
      <c r="P146" s="169"/>
      <c r="Q146" s="106"/>
      <c r="R146" s="169"/>
      <c r="S146" s="169"/>
    </row>
  </sheetData>
  <mergeCells count="133">
    <mergeCell ref="A1:S1"/>
    <mergeCell ref="A5:E5"/>
    <mergeCell ref="A6:E6"/>
    <mergeCell ref="A7:E7"/>
    <mergeCell ref="A8:E8"/>
    <mergeCell ref="A9:E9"/>
    <mergeCell ref="B10:E10"/>
    <mergeCell ref="B24:E24"/>
    <mergeCell ref="D32:E32"/>
    <mergeCell ref="D33:E33"/>
    <mergeCell ref="D34:E34"/>
    <mergeCell ref="D35:E35"/>
    <mergeCell ref="D36:E36"/>
    <mergeCell ref="D37:E37"/>
    <mergeCell ref="C38:E38"/>
    <mergeCell ref="C39:E39"/>
    <mergeCell ref="C40:E40"/>
    <mergeCell ref="C45:E45"/>
    <mergeCell ref="C46:E46"/>
    <mergeCell ref="B50:E50"/>
    <mergeCell ref="B55:E55"/>
    <mergeCell ref="B56:E56"/>
    <mergeCell ref="B57:E57"/>
    <mergeCell ref="B58:E58"/>
    <mergeCell ref="B59:E59"/>
    <mergeCell ref="B60:E60"/>
    <mergeCell ref="B61:E61"/>
    <mergeCell ref="B62:E62"/>
    <mergeCell ref="B66:E66"/>
    <mergeCell ref="B67:E67"/>
    <mergeCell ref="B68:E68"/>
    <mergeCell ref="B69:E69"/>
    <mergeCell ref="B73:E73"/>
    <mergeCell ref="B81:E81"/>
    <mergeCell ref="B82:E82"/>
    <mergeCell ref="B83:E83"/>
    <mergeCell ref="A106:E106"/>
    <mergeCell ref="A107:E107"/>
    <mergeCell ref="A108:E108"/>
    <mergeCell ref="B109:E109"/>
    <mergeCell ref="B110:E110"/>
    <mergeCell ref="B111:E111"/>
    <mergeCell ref="B112:E112"/>
    <mergeCell ref="B113:E113"/>
    <mergeCell ref="B114:E114"/>
    <mergeCell ref="B118:E118"/>
    <mergeCell ref="B122:E122"/>
    <mergeCell ref="B123:E123"/>
    <mergeCell ref="B124:E124"/>
    <mergeCell ref="B125:E125"/>
    <mergeCell ref="B126:E126"/>
    <mergeCell ref="B127:E127"/>
    <mergeCell ref="B128:E128"/>
    <mergeCell ref="B129:E129"/>
    <mergeCell ref="B133:E133"/>
    <mergeCell ref="B134:E134"/>
    <mergeCell ref="B135:E135"/>
    <mergeCell ref="A136:E136"/>
    <mergeCell ref="A137:E137"/>
    <mergeCell ref="A138:E138"/>
    <mergeCell ref="B139:E139"/>
    <mergeCell ref="B140:E140"/>
    <mergeCell ref="A141:E141"/>
    <mergeCell ref="A142:E142"/>
    <mergeCell ref="A143:E143"/>
    <mergeCell ref="B144:E144"/>
    <mergeCell ref="B145:E145"/>
    <mergeCell ref="B146:E146"/>
    <mergeCell ref="A3:A4"/>
    <mergeCell ref="A10:A20"/>
    <mergeCell ref="A21:A24"/>
    <mergeCell ref="A26:A39"/>
    <mergeCell ref="A40:A46"/>
    <mergeCell ref="A47:A50"/>
    <mergeCell ref="A51:A55"/>
    <mergeCell ref="A56:A58"/>
    <mergeCell ref="A59:A60"/>
    <mergeCell ref="A61:A62"/>
    <mergeCell ref="A63:A66"/>
    <mergeCell ref="A68:A69"/>
    <mergeCell ref="A70:A73"/>
    <mergeCell ref="A74:A79"/>
    <mergeCell ref="A82:A83"/>
    <mergeCell ref="A84:A105"/>
    <mergeCell ref="A109:A112"/>
    <mergeCell ref="A113:A114"/>
    <mergeCell ref="A116:A118"/>
    <mergeCell ref="A120:A122"/>
    <mergeCell ref="A123:A124"/>
    <mergeCell ref="A126:A127"/>
    <mergeCell ref="A128:A129"/>
    <mergeCell ref="A130:A133"/>
    <mergeCell ref="A134:A135"/>
    <mergeCell ref="A139:A140"/>
    <mergeCell ref="A144:A145"/>
    <mergeCell ref="B26:B39"/>
    <mergeCell ref="B40:B46"/>
    <mergeCell ref="C29:C37"/>
    <mergeCell ref="E89:E90"/>
    <mergeCell ref="F3:F4"/>
    <mergeCell ref="G3:G4"/>
    <mergeCell ref="H3:H4"/>
    <mergeCell ref="J3:J4"/>
    <mergeCell ref="K3:K4"/>
    <mergeCell ref="L3:L4"/>
    <mergeCell ref="M3:M4"/>
    <mergeCell ref="N3:N4"/>
    <mergeCell ref="O3:O4"/>
    <mergeCell ref="P3:P4"/>
    <mergeCell ref="Q3:Q4"/>
    <mergeCell ref="R3:R4"/>
    <mergeCell ref="S3:S4"/>
    <mergeCell ref="B15:E16"/>
    <mergeCell ref="B13:E14"/>
    <mergeCell ref="B11:E12"/>
    <mergeCell ref="B17:E18"/>
    <mergeCell ref="B19:E20"/>
    <mergeCell ref="B3:E4"/>
    <mergeCell ref="C26:E27"/>
    <mergeCell ref="B78:E80"/>
    <mergeCell ref="B84:D105"/>
    <mergeCell ref="B119:E121"/>
    <mergeCell ref="B115:E117"/>
    <mergeCell ref="B130:E132"/>
    <mergeCell ref="D28:E29"/>
    <mergeCell ref="D30:E31"/>
    <mergeCell ref="B47:E49"/>
    <mergeCell ref="B21:E23"/>
    <mergeCell ref="C43:E44"/>
    <mergeCell ref="B51:E54"/>
    <mergeCell ref="B63:E65"/>
    <mergeCell ref="B70:E71"/>
    <mergeCell ref="B74:E77"/>
  </mergeCells>
  <pageMargins left="0.7" right="0.7" top="0.75" bottom="0.75" header="0.3" footer="0.3"/>
  <pageSetup paperSize="9" orientation="portrait"/>
  <headerFooter/>
  <ignoredErrors>
    <ignoredError sqref="J38 H38 H84 H47 H51 H63 I9 H130 J107 H10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czjbgs</cp:lastModifiedBy>
  <dcterms:created xsi:type="dcterms:W3CDTF">2006-09-16T00:00:00Z</dcterms:created>
  <dcterms:modified xsi:type="dcterms:W3CDTF">2021-08-23T03:09:25Z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F7321922E5214BFD9FB52D356652722D</vt:lpwstr>
  </property>
  <property fmtid="{D5CDD505-2E9C-101B-9397-08002B2CF9AE}" pid="3" name="KSOProductBuildVer">
    <vt:lpwstr>2052-11.1.0.10700</vt:lpwstr>
  </property>
</Properties>
</file>